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1170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<sst xmlns="http://schemas.openxmlformats.org/spreadsheetml/2006/main" count="727" uniqueCount="202">
  <si>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</si>
  <si>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</si>
  <si>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</si>
  <si>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</si>
  <si>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</si>
  <si>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</si>
  <si>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</si>
  <si>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</si>
  <si>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</si>
  <si>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</si>
  <si>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</si>
  <si>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</si>
  <si>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</si>
  <si>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</si>
  <si>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</si>
  <si>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</si>
  <si>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</si>
  <si>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</si>
  <si>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</si>
  <si>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</si>
  <si>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</si>
  <si>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</si>
  <si>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</si>
  <si>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</si>
  <si>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</si>
  <si>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</si>
  <si>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</si>
  <si>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</si>
  <si>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</si>
  <si>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</si>
  <si>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</si>
  <si>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</si>
  <si>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</si>
  <si>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</si>
  <si>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</si>
  <si>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</si>
  <si>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</si>
  <si>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</si>
  <si>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</si>
  <si>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</si>
  <si>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</si>
  <si>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</si>
  <si>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</si>
  <si>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</si>
  <si>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</si>
  <si>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</si>
  <si>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</si>
  <si>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</si>
  <si>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</si>
  <si>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</si>
  <si>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</si>
  <si>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</si>
  <si>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</si>
  <si>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</si>
  <si>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</si>
  <si>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</si>
  <si>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</si>
  <si>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</si>
  <si>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</si>
  <si>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</si>
  <si>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</si>
  <si>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</si>
  <si>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      Непрограммные расходы сельского поселения</t>
  </si>
  <si>
    <t>90 0 00 01000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</si>
  <si>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</si>
  <si>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</si>
  <si>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</si>
  <si>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</si>
  <si>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</si>
  <si>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</si>
  <si>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</si>
  <si>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</si>
  <si>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</si>
  <si>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</si>
  <si>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</si>
  <si>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</si>
  <si>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90 0 00 03000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</si>
  <si>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</si>
  <si>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</si>
  <si>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</si>
  <si>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</si>
  <si>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</si>
  <si>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</si>
  <si>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</si>
  <si>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</si>
  <si>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</si>
  <si>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</si>
  <si>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</si>
  <si>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</si>
  <si>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</si>
  <si>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</si>
  <si>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</si>
  <si>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</si>
  <si>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</si>
  <si>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</si>
  <si>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</si>
  <si>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</si>
  <si>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</si>
  <si>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</si>
  <si>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</si>
  <si>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</si>
  <si>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</si>
  <si>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</si>
  <si>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</si>
  <si>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</si>
  <si>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</si>
  <si>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</si>
  <si>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</si>
  <si>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</si>
  <si>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</si>
  <si>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</si>
  <si>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</si>
  <si>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</si>
  <si>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</si>
  <si>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</si>
  <si>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</si>
  <si>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</si>
  <si>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</si>
  <si>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</si>
  <si>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</si>
  <si>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</si>
  <si>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</si>
  <si>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</si>
  <si>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</si>
  <si>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</si>
  <si>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</si>
  <si>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</si>
  <si>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</si>
  <si>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</si>
  <si>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</si>
  <si>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</si>
  <si>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</si>
  <si>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</si>
  <si>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</si>
  <si>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</si>
  <si>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</si>
  <si>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</si>
  <si>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</si>
  <si>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</si>
  <si>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</si>
  <si>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</si>
  <si>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</si>
  <si>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</si>
  <si>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</si>
  <si>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</si>
  <si>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</si>
  <si>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</si>
  <si>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</si>
  <si>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на 2021 год</t>
  </si>
  <si>
    <t>Измененные бюджетные ассигнования на 2021 год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</si>
  <si>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</si>
  <si>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</si>
  <si>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</si>
  <si>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</si>
  <si>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</si>
  <si>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</si>
  <si>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</si>
  <si>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</si>
  <si>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</si>
  <si>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</si>
  <si>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</si>
  <si>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</si>
  <si>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</si>
  <si>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</si>
  <si>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</si>
  <si>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</si>
  <si>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</si>
  <si>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</si>
  <si>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</si>
  <si>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</si>
  <si>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</si>
  <si>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</si>
  <si>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</si>
  <si>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</si>
  <si>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</si>
  <si>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</si>
  <si>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</si>
  <si>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</si>
  <si>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</si>
  <si>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</si>
  <si>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</si>
  <si>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КГРБС</t>
  </si>
  <si>
    <t>003</t>
  </si>
  <si>
    <t>Закупка энергетических ресурсов</t>
  </si>
  <si>
    <t>247</t>
  </si>
  <si>
    <t>Ведомственная структура расходов бюджета сельского поселения "Село Маклино"</t>
  </si>
  <si>
    <t>Администрация сельского поселения "Село Маклино"</t>
  </si>
  <si>
    <t>Утвержденные бюджетные ассигнования на 2021 год</t>
  </si>
  <si>
    <t>Поправка (+; -)</t>
  </si>
  <si>
    <t>Предоставление субсидий бюджетным, автономным учреждениям и иным некоммерческим организациям</t>
  </si>
  <si>
    <t>90 0 07 00150</t>
  </si>
  <si>
    <t>40 0 01 01000</t>
  </si>
  <si>
    <t>0502</t>
  </si>
  <si>
    <t>05 0 04 S0241</t>
  </si>
  <si>
    <t>Реализация проектов развития общественной инфраструктуры муниципальных образований, основанных на местных инициативах (Прокладка водопровода в Калужской области, Малоярославецком районе, д. Маклино, ул. Солнечная)</t>
  </si>
  <si>
    <t>40 0 00 00000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</si>
  <si>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</si>
  <si>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0702</t>
  </si>
  <si>
    <t>90 0 00 15140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</si>
  <si>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Маклино"</t>
  </si>
  <si>
    <t>Общее образование</t>
  </si>
  <si>
    <t>Приложение №2 к решению сельской думы сельского поселения "Село Маклино" "О вненсение изменений и дополнений в  бюджет сельского поселения "Село Маклино" на  2021 год и на плановый период 2022 и 2023 годов" от 09.11.2021  г. №25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</si>
</sst>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49" fontId="35" fillId="0" borderId="2" xfId="48" applyNumberFormat="1" applyProtection="1">
      <alignment horizontal="left" vertical="top" wrapText="1"/>
      <protection/>
    </xf>
    <xf numFmtId="49" fontId="35" fillId="0" borderId="2" xfId="54" applyNumberFormat="1" applyProtection="1">
      <alignment horizontal="center" vertical="top" wrapText="1"/>
      <protection/>
    </xf>
    <xf numFmtId="49" fontId="33" fillId="0" borderId="2" xfId="49" applyNumberFormat="1" applyProtection="1">
      <alignment horizontal="left" vertical="top" wrapText="1"/>
      <protection/>
    </xf>
    <xf numFmtId="49" fontId="33" fillId="0" borderId="2" xfId="55" applyNumberFormat="1" applyProtection="1">
      <alignment horizontal="center" vertical="top" wrapText="1"/>
      <protection/>
    </xf>
    <xf numFmtId="0" fontId="35" fillId="0" borderId="2" xfId="51" applyNumberFormat="1" applyProtection="1">
      <alignment horizontal="left"/>
      <protection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9" fontId="35" fillId="0" borderId="2" xfId="49" applyNumberFormat="1" applyFont="1" applyProtection="1">
      <alignment horizontal="left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9" fontId="33" fillId="0" borderId="2" xfId="49">
      <alignment horizontal="left" vertical="top" wrapText="1"/>
      <protection/>
    </xf>
    <xf numFmtId="49" fontId="33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49" fontId="33" fillId="0" borderId="2" xfId="49" applyNumberFormat="1" applyAlignment="1" applyProtection="1">
      <alignment horizontal="center" vertical="top" wrapText="1"/>
      <protection/>
    </xf>
    <xf numFmtId="49" fontId="35" fillId="0" borderId="2" xfId="49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/>
    </xf>
    <xf numFmtId="0" fontId="35" fillId="0" borderId="2" xfId="46" applyNumberFormat="1" applyAlignment="1" applyProtection="1">
      <alignment horizontal="left" vertical="center" shrinkToFit="1"/>
      <protection/>
    </xf>
    <xf numFmtId="49" fontId="35" fillId="0" borderId="2" xfId="46" applyNumberFormat="1" applyAlignment="1" applyProtection="1">
      <alignment horizontal="left" vertical="center" shrinkToFit="1"/>
      <protection/>
    </xf>
    <xf numFmtId="0" fontId="35" fillId="0" borderId="14" xfId="46" applyNumberFormat="1" applyBorder="1" applyProtection="1">
      <alignment horizontal="center" vertical="center" shrinkToFit="1"/>
      <protection/>
    </xf>
    <xf numFmtId="4" fontId="35" fillId="21" borderId="14" xfId="57" applyNumberFormat="1" applyFont="1" applyBorder="1" applyProtection="1">
      <alignment horizontal="right" vertical="top" shrinkToFit="1"/>
      <protection/>
    </xf>
    <xf numFmtId="49" fontId="33" fillId="0" borderId="2" xfId="48" applyNumberFormat="1" applyFont="1" applyProtection="1">
      <alignment horizontal="left" vertical="top" wrapText="1"/>
      <protection/>
    </xf>
    <xf numFmtId="49" fontId="33" fillId="0" borderId="2" xfId="49" applyNumberFormat="1" applyFont="1" applyAlignment="1" applyProtection="1">
      <alignment horizontal="center" vertical="top" wrapText="1"/>
      <protection/>
    </xf>
    <xf numFmtId="49" fontId="33" fillId="0" borderId="2" xfId="54" applyNumberFormat="1" applyFo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 locked="0"/>
    </xf>
    <xf numFmtId="4" fontId="35" fillId="0" borderId="14" xfId="46" applyNumberFormat="1" applyFont="1" applyBorder="1" applyProtection="1">
      <alignment horizontal="center" vertical="center" shrinkToFit="1"/>
      <protection/>
    </xf>
    <xf numFmtId="4" fontId="35" fillId="21" borderId="14" xfId="56" applyNumberFormat="1" applyFont="1" applyBorder="1" applyProtection="1">
      <alignment horizontal="right" vertical="top" shrinkToFit="1"/>
      <protection/>
    </xf>
    <xf numFmtId="4" fontId="33" fillId="21" borderId="14" xfId="57" applyNumberFormat="1" applyFont="1" applyBorder="1" applyProtection="1">
      <alignment horizontal="right" vertical="top" shrinkToFit="1"/>
      <protection/>
    </xf>
    <xf numFmtId="4" fontId="33" fillId="21" borderId="14" xfId="56" applyNumberFormat="1" applyFont="1" applyBorder="1" applyProtection="1">
      <alignment horizontal="right" vertical="top" shrinkToFit="1"/>
      <protection/>
    </xf>
    <xf numFmtId="4" fontId="35" fillId="22" borderId="14" xfId="58" applyNumberFormat="1" applyFont="1" applyBorder="1" applyProtection="1">
      <alignment horizontal="right" vertical="top" shrinkToFit="1"/>
      <protection/>
    </xf>
    <xf numFmtId="4" fontId="33" fillId="0" borderId="14" xfId="57" applyNumberFormat="1" applyFont="1" applyFill="1" applyBorder="1" applyProtection="1">
      <alignment horizontal="right" vertical="top" shrinkToFit="1"/>
      <protection/>
    </xf>
    <xf numFmtId="0" fontId="4" fillId="0" borderId="15" xfId="0" applyFont="1" applyFill="1" applyBorder="1" applyAlignment="1" applyProtection="1">
      <alignment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4" fontId="33" fillId="0" borderId="4" xfId="52" applyNumberFormat="1" applyProtection="1">
      <alignment/>
      <protection/>
    </xf>
    <xf numFmtId="4" fontId="33" fillId="0" borderId="15" xfId="57" applyNumberFormat="1" applyFont="1" applyFill="1" applyBorder="1" applyProtection="1">
      <alignment horizontal="right" vertical="top" shrinkToFit="1"/>
      <protection/>
    </xf>
    <xf numFmtId="49" fontId="5" fillId="0" borderId="2" xfId="49" applyFont="1">
      <alignment horizontal="left" vertical="top" wrapText="1"/>
      <protection/>
    </xf>
    <xf numFmtId="49" fontId="5" fillId="0" borderId="2" xfId="55" applyFont="1">
      <alignment horizontal="center" vertical="top" wrapText="1"/>
      <protection/>
    </xf>
    <xf numFmtId="4" fontId="35" fillId="0" borderId="14" xfId="56" applyNumberFormat="1" applyFont="1" applyFill="1" applyBorder="1" applyProtection="1">
      <alignment horizontal="right" vertical="top" shrinkToFit="1"/>
      <protection/>
    </xf>
    <xf numFmtId="4" fontId="35" fillId="0" borderId="15" xfId="56" applyNumberFormat="1" applyFont="1" applyFill="1" applyBorder="1" applyProtection="1">
      <alignment horizontal="right" vertical="top" shrinkToFit="1"/>
      <protection/>
    </xf>
    <xf numFmtId="0" fontId="0" fillId="0" borderId="0" xfId="0" applyFill="1" applyAlignment="1" applyProtection="1">
      <alignment/>
      <protection locked="0"/>
    </xf>
    <xf numFmtId="0" fontId="35" fillId="0" borderId="16" xfId="46" applyNumberFormat="1" applyFill="1" applyBorder="1" applyProtection="1">
      <alignment horizontal="center" vertical="center" shrinkToFit="1"/>
      <protection/>
    </xf>
    <xf numFmtId="4" fontId="35" fillId="0" borderId="15" xfId="46" applyNumberFormat="1" applyFont="1" applyFill="1" applyBorder="1" applyProtection="1">
      <alignment horizontal="center" vertical="center" shrinkToFit="1"/>
      <protection/>
    </xf>
    <xf numFmtId="4" fontId="5" fillId="0" borderId="15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4" fontId="35" fillId="0" borderId="14" xfId="58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Fill="1" applyAlignment="1" applyProtection="1">
      <alignment/>
      <protection locked="0"/>
    </xf>
    <xf numFmtId="4" fontId="35" fillId="0" borderId="15" xfId="58" applyNumberFormat="1" applyFont="1" applyFill="1" applyBorder="1" applyProtection="1">
      <alignment horizontal="right" vertical="top" shrinkToFi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0" borderId="16" xfId="45" applyNumberFormat="1" applyBorder="1" applyAlignment="1" applyProtection="1">
      <alignment horizontal="center" vertical="center" wrapText="1"/>
      <protection/>
    </xf>
    <xf numFmtId="0" fontId="35" fillId="0" borderId="17" xfId="45" applyNumberFormat="1" applyBorder="1" applyAlignment="1" applyProtection="1">
      <alignment horizontal="center" vertical="center" wrapText="1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35" fillId="0" borderId="14" xfId="45" applyNumberFormat="1" applyBorder="1" applyProtection="1">
      <alignment horizontal="center" vertical="center" wrapText="1"/>
      <protection/>
    </xf>
    <xf numFmtId="0" fontId="35" fillId="0" borderId="14" xfId="45" applyBorder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3" fillId="0" borderId="0" xfId="39" applyNumberFormat="1" applyProtection="1">
      <alignment horizontal="left" vertical="top" wrapText="1"/>
      <protection/>
    </xf>
    <xf numFmtId="0" fontId="33" fillId="0" borderId="0" xfId="39">
      <alignment horizontal="left" vertical="top" wrapText="1"/>
      <protection/>
    </xf>
    <xf numFmtId="0" fontId="34" fillId="0" borderId="0" xfId="40" applyNumberFormat="1" applyProtection="1">
      <alignment horizontal="center" wrapText="1"/>
      <protection/>
    </xf>
    <xf numFmtId="0" fontId="34" fillId="0" borderId="0" xfId="40">
      <alignment horizontal="center" wrapText="1"/>
      <protection/>
    </xf>
    <xf numFmtId="0" fontId="34" fillId="0" borderId="0" xfId="41" applyNumberFormat="1" applyProtection="1">
      <alignment horizontal="center"/>
      <protection/>
    </xf>
    <xf numFmtId="0" fontId="34" fillId="0" borderId="0" xfId="4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G128" sqref="G128"/>
    </sheetView>
  </sheetViews>
  <sheetFormatPr defaultColWidth="9.140625" defaultRowHeight="15" outlineLevelRow="7"/>
  <cols>
    <col min="1" max="1" width="53.8515625" style="1" customWidth="1"/>
    <col min="2" max="2" width="8.57421875" style="1" customWidth="1"/>
    <col min="3" max="3" width="10.57421875" style="1" customWidth="1"/>
    <col min="4" max="4" width="17.140625" style="1" customWidth="1"/>
    <col min="5" max="5" width="16.00390625" style="1" customWidth="1"/>
    <col min="6" max="6" width="18.00390625" style="1" customWidth="1"/>
    <col min="7" max="7" width="13.00390625" style="41" customWidth="1"/>
    <col min="8" max="8" width="13.7109375" style="41" customWidth="1"/>
    <col min="9" max="16384" width="9.140625" style="1" customWidth="1"/>
  </cols>
  <sheetData>
    <row r="1" spans="4:6" ht="81" customHeight="1">
      <c r="D1" s="57" t="s">
        <v>201</v>
      </c>
      <c r="E1" s="58"/>
      <c r="F1" s="58"/>
    </row>
    <row r="2" spans="1:6" ht="15" customHeight="1">
      <c r="A2" s="63"/>
      <c r="B2" s="63"/>
      <c r="C2" s="64"/>
      <c r="D2" s="64"/>
      <c r="E2" s="64"/>
      <c r="F2" s="64"/>
    </row>
    <row r="3" spans="1:6" ht="47.25" customHeight="1">
      <c r="A3" s="65" t="s">
        <v>185</v>
      </c>
      <c r="B3" s="65"/>
      <c r="C3" s="66"/>
      <c r="D3" s="66"/>
      <c r="E3" s="66"/>
      <c r="F3" s="66"/>
    </row>
    <row r="4" spans="1:6" ht="15.75" customHeight="1">
      <c r="A4" s="67" t="s">
        <v>148</v>
      </c>
      <c r="B4" s="67"/>
      <c r="C4" s="68"/>
      <c r="D4" s="68"/>
      <c r="E4" s="68"/>
      <c r="F4" s="68"/>
    </row>
    <row r="5" spans="1:6" ht="15" customHeight="1">
      <c r="A5" s="69"/>
      <c r="B5" s="69"/>
      <c r="C5" s="70"/>
      <c r="D5" s="70"/>
      <c r="E5" s="70"/>
      <c r="F5" s="70"/>
    </row>
    <row r="6" spans="1:6" ht="12.75" customHeight="1">
      <c r="A6" s="49" t="s">
        <v>0</v>
      </c>
      <c r="B6" s="49"/>
      <c r="C6" s="50"/>
      <c r="D6" s="50"/>
      <c r="E6" s="50"/>
      <c r="F6" s="50"/>
    </row>
    <row r="7" spans="1:8" ht="15.75" customHeight="1">
      <c r="A7" s="53" t="s">
        <v>1</v>
      </c>
      <c r="B7" s="51" t="s">
        <v>181</v>
      </c>
      <c r="C7" s="53" t="s">
        <v>2</v>
      </c>
      <c r="D7" s="53" t="s">
        <v>3</v>
      </c>
      <c r="E7" s="53" t="s">
        <v>4</v>
      </c>
      <c r="F7" s="55" t="s">
        <v>187</v>
      </c>
      <c r="G7" s="59" t="s">
        <v>188</v>
      </c>
      <c r="H7" s="59" t="s">
        <v>149</v>
      </c>
    </row>
    <row r="8" spans="1:8" ht="63.75" customHeight="1">
      <c r="A8" s="54"/>
      <c r="B8" s="52"/>
      <c r="C8" s="54"/>
      <c r="D8" s="54"/>
      <c r="E8" s="54"/>
      <c r="F8" s="56"/>
      <c r="G8" s="60"/>
      <c r="H8" s="60"/>
    </row>
    <row r="9" spans="1:8" ht="12.75" customHeight="1">
      <c r="A9" s="2">
        <v>1</v>
      </c>
      <c r="B9" s="2"/>
      <c r="C9" s="2">
        <v>2</v>
      </c>
      <c r="D9" s="2">
        <v>3</v>
      </c>
      <c r="E9" s="2">
        <v>4</v>
      </c>
      <c r="F9" s="21">
        <v>5</v>
      </c>
      <c r="G9" s="42">
        <v>6</v>
      </c>
      <c r="H9" s="42">
        <v>7</v>
      </c>
    </row>
    <row r="10" spans="1:8" ht="12.75" customHeight="1">
      <c r="A10" s="19" t="s">
        <v>186</v>
      </c>
      <c r="B10" s="20" t="s">
        <v>182</v>
      </c>
      <c r="C10" s="2"/>
      <c r="D10" s="2"/>
      <c r="E10" s="2"/>
      <c r="F10" s="27">
        <f>F176</f>
        <v>17488718.69</v>
      </c>
      <c r="G10" s="43">
        <f>G176</f>
        <v>2359849.42</v>
      </c>
      <c r="H10" s="43">
        <f>H176</f>
        <v>19848568.11</v>
      </c>
    </row>
    <row r="11" spans="1:8" ht="15" customHeight="1">
      <c r="A11" s="3" t="s">
        <v>5</v>
      </c>
      <c r="B11" s="3" t="s">
        <v>182</v>
      </c>
      <c r="C11" s="4" t="s">
        <v>6</v>
      </c>
      <c r="D11" s="4"/>
      <c r="E11" s="4"/>
      <c r="F11" s="28">
        <f>F12+F21+F38+F43+F34</f>
        <v>5263716.25</v>
      </c>
      <c r="G11" s="40"/>
      <c r="H11" s="40">
        <f>H12+H21+H38+H43+H34</f>
        <v>4672716.25</v>
      </c>
    </row>
    <row r="12" spans="1:8" ht="38.25" customHeight="1" outlineLevel="1">
      <c r="A12" s="5" t="s">
        <v>7</v>
      </c>
      <c r="B12" s="5" t="s">
        <v>182</v>
      </c>
      <c r="C12" s="6" t="s">
        <v>8</v>
      </c>
      <c r="D12" s="6"/>
      <c r="E12" s="6"/>
      <c r="F12" s="29">
        <f>F13+F17</f>
        <v>24246</v>
      </c>
      <c r="G12" s="33"/>
      <c r="H12" s="34">
        <f aca="true" t="shared" si="0" ref="H12:H20">SUM(F12:G12)</f>
        <v>24246</v>
      </c>
    </row>
    <row r="13" spans="1:8" ht="25.5" customHeight="1" hidden="1" outlineLevel="2">
      <c r="A13" s="5" t="s">
        <v>9</v>
      </c>
      <c r="B13" s="5" t="s">
        <v>182</v>
      </c>
      <c r="C13" s="6" t="s">
        <v>8</v>
      </c>
      <c r="D13" s="6" t="s">
        <v>10</v>
      </c>
      <c r="E13" s="6"/>
      <c r="F13" s="29">
        <f>F14</f>
        <v>0</v>
      </c>
      <c r="G13" s="33"/>
      <c r="H13" s="34">
        <f t="shared" si="0"/>
        <v>0</v>
      </c>
    </row>
    <row r="14" spans="1:8" ht="25.5" customHeight="1" hidden="1" outlineLevel="5">
      <c r="A14" s="5" t="s">
        <v>11</v>
      </c>
      <c r="B14" s="5"/>
      <c r="C14" s="6" t="s">
        <v>8</v>
      </c>
      <c r="D14" s="6" t="s">
        <v>12</v>
      </c>
      <c r="E14" s="6"/>
      <c r="F14" s="29">
        <f>F15</f>
        <v>0</v>
      </c>
      <c r="G14" s="33"/>
      <c r="H14" s="34">
        <f t="shared" si="0"/>
        <v>0</v>
      </c>
    </row>
    <row r="15" spans="1:8" ht="25.5" customHeight="1" hidden="1" outlineLevel="6">
      <c r="A15" s="5" t="s">
        <v>13</v>
      </c>
      <c r="B15" s="5"/>
      <c r="C15" s="6" t="s">
        <v>8</v>
      </c>
      <c r="D15" s="6" t="s">
        <v>12</v>
      </c>
      <c r="E15" s="6" t="s">
        <v>14</v>
      </c>
      <c r="F15" s="29">
        <f>F16</f>
        <v>0</v>
      </c>
      <c r="G15" s="33"/>
      <c r="H15" s="34">
        <f t="shared" si="0"/>
        <v>0</v>
      </c>
    </row>
    <row r="16" spans="1:8" ht="25.5" customHeight="1" hidden="1" outlineLevel="7">
      <c r="A16" s="5" t="s">
        <v>15</v>
      </c>
      <c r="B16" s="5"/>
      <c r="C16" s="6" t="s">
        <v>8</v>
      </c>
      <c r="D16" s="6" t="s">
        <v>12</v>
      </c>
      <c r="E16" s="6" t="s">
        <v>16</v>
      </c>
      <c r="F16" s="29">
        <v>0</v>
      </c>
      <c r="G16" s="33"/>
      <c r="H16" s="34">
        <f t="shared" si="0"/>
        <v>0</v>
      </c>
    </row>
    <row r="17" spans="1:8" ht="15" customHeight="1" outlineLevel="2" collapsed="1">
      <c r="A17" s="5" t="s">
        <v>17</v>
      </c>
      <c r="B17" s="16" t="s">
        <v>182</v>
      </c>
      <c r="C17" s="6" t="s">
        <v>8</v>
      </c>
      <c r="D17" s="6" t="s">
        <v>18</v>
      </c>
      <c r="E17" s="6"/>
      <c r="F17" s="29">
        <f>F18</f>
        <v>24246</v>
      </c>
      <c r="G17" s="33"/>
      <c r="H17" s="34">
        <f t="shared" si="0"/>
        <v>24246</v>
      </c>
    </row>
    <row r="18" spans="1:8" ht="25.5" customHeight="1" outlineLevel="5">
      <c r="A18" s="5" t="s">
        <v>19</v>
      </c>
      <c r="B18" s="16" t="s">
        <v>182</v>
      </c>
      <c r="C18" s="6" t="s">
        <v>8</v>
      </c>
      <c r="D18" s="6" t="s">
        <v>150</v>
      </c>
      <c r="E18" s="6"/>
      <c r="F18" s="29">
        <f>F19</f>
        <v>24246</v>
      </c>
      <c r="G18" s="33"/>
      <c r="H18" s="34">
        <f t="shared" si="0"/>
        <v>24246</v>
      </c>
    </row>
    <row r="19" spans="1:8" ht="15" customHeight="1" outlineLevel="6">
      <c r="A19" s="5" t="s">
        <v>20</v>
      </c>
      <c r="B19" s="16" t="s">
        <v>182</v>
      </c>
      <c r="C19" s="6" t="s">
        <v>8</v>
      </c>
      <c r="D19" s="6" t="s">
        <v>150</v>
      </c>
      <c r="E19" s="6" t="s">
        <v>21</v>
      </c>
      <c r="F19" s="29">
        <f>F20</f>
        <v>24246</v>
      </c>
      <c r="G19" s="33"/>
      <c r="H19" s="34">
        <f t="shared" si="0"/>
        <v>24246</v>
      </c>
    </row>
    <row r="20" spans="1:8" ht="15" customHeight="1" outlineLevel="7">
      <c r="A20" s="5" t="s">
        <v>22</v>
      </c>
      <c r="B20" s="16" t="s">
        <v>182</v>
      </c>
      <c r="C20" s="6" t="s">
        <v>8</v>
      </c>
      <c r="D20" s="6" t="s">
        <v>150</v>
      </c>
      <c r="E20" s="6" t="s">
        <v>23</v>
      </c>
      <c r="F20" s="29">
        <v>24246</v>
      </c>
      <c r="G20" s="33"/>
      <c r="H20" s="34">
        <f t="shared" si="0"/>
        <v>24246</v>
      </c>
    </row>
    <row r="21" spans="1:8" ht="38.25" customHeight="1" outlineLevel="1">
      <c r="A21" s="5" t="s">
        <v>24</v>
      </c>
      <c r="B21" s="16" t="s">
        <v>182</v>
      </c>
      <c r="C21" s="6" t="s">
        <v>25</v>
      </c>
      <c r="D21" s="6"/>
      <c r="E21" s="6"/>
      <c r="F21" s="29">
        <f>F22</f>
        <v>4495726.25</v>
      </c>
      <c r="G21" s="33"/>
      <c r="H21" s="34">
        <f>H22</f>
        <v>4195726.25</v>
      </c>
    </row>
    <row r="22" spans="1:8" ht="38.25" customHeight="1" outlineLevel="2">
      <c r="A22" s="5" t="s">
        <v>151</v>
      </c>
      <c r="B22" s="16" t="s">
        <v>182</v>
      </c>
      <c r="C22" s="6" t="s">
        <v>25</v>
      </c>
      <c r="D22" s="6" t="s">
        <v>26</v>
      </c>
      <c r="E22" s="6"/>
      <c r="F22" s="29">
        <f>F23+F31</f>
        <v>4495726.25</v>
      </c>
      <c r="G22" s="36"/>
      <c r="H22" s="36">
        <f>H23+H31</f>
        <v>4195726.25</v>
      </c>
    </row>
    <row r="23" spans="1:8" ht="15" customHeight="1" outlineLevel="5">
      <c r="A23" s="5" t="s">
        <v>27</v>
      </c>
      <c r="B23" s="16" t="s">
        <v>182</v>
      </c>
      <c r="C23" s="6" t="s">
        <v>25</v>
      </c>
      <c r="D23" s="6" t="s">
        <v>28</v>
      </c>
      <c r="E23" s="6"/>
      <c r="F23" s="29">
        <f>F24+F26+F29</f>
        <v>3887674.02</v>
      </c>
      <c r="G23" s="36"/>
      <c r="H23" s="36">
        <f>H24+H26+H29</f>
        <v>3587674.02</v>
      </c>
    </row>
    <row r="24" spans="1:8" ht="51" customHeight="1" outlineLevel="6">
      <c r="A24" s="5" t="s">
        <v>29</v>
      </c>
      <c r="B24" s="16" t="s">
        <v>182</v>
      </c>
      <c r="C24" s="6" t="s">
        <v>25</v>
      </c>
      <c r="D24" s="6" t="s">
        <v>28</v>
      </c>
      <c r="E24" s="6" t="s">
        <v>30</v>
      </c>
      <c r="F24" s="29">
        <f>F25</f>
        <v>2082674.02</v>
      </c>
      <c r="G24" s="33"/>
      <c r="H24" s="34">
        <f>SUM(F24:G24)</f>
        <v>2082674.02</v>
      </c>
    </row>
    <row r="25" spans="1:8" ht="25.5" customHeight="1" outlineLevel="7">
      <c r="A25" s="5" t="s">
        <v>31</v>
      </c>
      <c r="B25" s="16" t="s">
        <v>182</v>
      </c>
      <c r="C25" s="6" t="s">
        <v>25</v>
      </c>
      <c r="D25" s="6" t="s">
        <v>28</v>
      </c>
      <c r="E25" s="6" t="s">
        <v>32</v>
      </c>
      <c r="F25" s="29">
        <v>2082674.02</v>
      </c>
      <c r="G25" s="33"/>
      <c r="H25" s="34">
        <f>SUM(F25:G25)</f>
        <v>2082674.02</v>
      </c>
    </row>
    <row r="26" spans="1:8" ht="25.5" customHeight="1" outlineLevel="6">
      <c r="A26" s="5" t="s">
        <v>13</v>
      </c>
      <c r="B26" s="16" t="s">
        <v>182</v>
      </c>
      <c r="C26" s="6" t="s">
        <v>25</v>
      </c>
      <c r="D26" s="6" t="s">
        <v>28</v>
      </c>
      <c r="E26" s="6" t="s">
        <v>14</v>
      </c>
      <c r="F26" s="29">
        <f>F27+F28</f>
        <v>1800000</v>
      </c>
      <c r="G26" s="32"/>
      <c r="H26" s="36">
        <f>H27+H28</f>
        <v>1500000</v>
      </c>
    </row>
    <row r="27" spans="1:8" ht="25.5" customHeight="1" outlineLevel="7">
      <c r="A27" s="5" t="s">
        <v>15</v>
      </c>
      <c r="B27" s="16" t="s">
        <v>182</v>
      </c>
      <c r="C27" s="6" t="s">
        <v>25</v>
      </c>
      <c r="D27" s="6" t="s">
        <v>28</v>
      </c>
      <c r="E27" s="6" t="s">
        <v>16</v>
      </c>
      <c r="F27" s="29">
        <v>1400000</v>
      </c>
      <c r="G27" s="33">
        <v>-342704.57</v>
      </c>
      <c r="H27" s="34">
        <f aca="true" t="shared" si="1" ref="H27:H33">SUM(F27:G27)</f>
        <v>1057295.43</v>
      </c>
    </row>
    <row r="28" spans="1:8" ht="25.5" customHeight="1" outlineLevel="7">
      <c r="A28" s="18" t="s">
        <v>183</v>
      </c>
      <c r="B28" s="16" t="s">
        <v>182</v>
      </c>
      <c r="C28" s="6" t="s">
        <v>25</v>
      </c>
      <c r="D28" s="6" t="s">
        <v>28</v>
      </c>
      <c r="E28" s="6" t="s">
        <v>184</v>
      </c>
      <c r="F28" s="29">
        <v>400000</v>
      </c>
      <c r="G28" s="33">
        <v>42704.57</v>
      </c>
      <c r="H28" s="34">
        <f t="shared" si="1"/>
        <v>442704.57</v>
      </c>
    </row>
    <row r="29" spans="1:8" ht="15" customHeight="1" outlineLevel="6">
      <c r="A29" s="5" t="s">
        <v>33</v>
      </c>
      <c r="B29" s="16" t="s">
        <v>182</v>
      </c>
      <c r="C29" s="6" t="s">
        <v>25</v>
      </c>
      <c r="D29" s="6" t="s">
        <v>28</v>
      </c>
      <c r="E29" s="6" t="s">
        <v>34</v>
      </c>
      <c r="F29" s="29">
        <f>F30</f>
        <v>5000</v>
      </c>
      <c r="G29" s="33"/>
      <c r="H29" s="34">
        <f t="shared" si="1"/>
        <v>5000</v>
      </c>
    </row>
    <row r="30" spans="1:8" ht="15" customHeight="1" outlineLevel="7">
      <c r="A30" s="5" t="s">
        <v>35</v>
      </c>
      <c r="B30" s="16" t="s">
        <v>182</v>
      </c>
      <c r="C30" s="6" t="s">
        <v>25</v>
      </c>
      <c r="D30" s="6" t="s">
        <v>28</v>
      </c>
      <c r="E30" s="6" t="s">
        <v>36</v>
      </c>
      <c r="F30" s="29">
        <v>5000</v>
      </c>
      <c r="G30" s="33"/>
      <c r="H30" s="34">
        <f t="shared" si="1"/>
        <v>5000</v>
      </c>
    </row>
    <row r="31" spans="1:8" ht="25.5" customHeight="1" outlineLevel="5">
      <c r="A31" s="5" t="s">
        <v>37</v>
      </c>
      <c r="B31" s="16" t="s">
        <v>182</v>
      </c>
      <c r="C31" s="6" t="s">
        <v>25</v>
      </c>
      <c r="D31" s="6" t="s">
        <v>38</v>
      </c>
      <c r="E31" s="6"/>
      <c r="F31" s="29">
        <f>F32</f>
        <v>608052.23</v>
      </c>
      <c r="G31" s="33"/>
      <c r="H31" s="34">
        <f t="shared" si="1"/>
        <v>608052.23</v>
      </c>
    </row>
    <row r="32" spans="1:8" ht="51" customHeight="1" outlineLevel="6">
      <c r="A32" s="5" t="s">
        <v>29</v>
      </c>
      <c r="B32" s="16" t="s">
        <v>182</v>
      </c>
      <c r="C32" s="6" t="s">
        <v>25</v>
      </c>
      <c r="D32" s="6" t="s">
        <v>38</v>
      </c>
      <c r="E32" s="6" t="s">
        <v>30</v>
      </c>
      <c r="F32" s="29">
        <f>F33</f>
        <v>608052.23</v>
      </c>
      <c r="G32" s="33"/>
      <c r="H32" s="34">
        <f t="shared" si="1"/>
        <v>608052.23</v>
      </c>
    </row>
    <row r="33" spans="1:8" ht="25.5" customHeight="1" outlineLevel="7">
      <c r="A33" s="5" t="s">
        <v>31</v>
      </c>
      <c r="B33" s="16" t="s">
        <v>182</v>
      </c>
      <c r="C33" s="6" t="s">
        <v>25</v>
      </c>
      <c r="D33" s="6" t="s">
        <v>38</v>
      </c>
      <c r="E33" s="6" t="s">
        <v>32</v>
      </c>
      <c r="F33" s="29">
        <v>608052.23</v>
      </c>
      <c r="G33" s="33"/>
      <c r="H33" s="34">
        <f t="shared" si="1"/>
        <v>608052.23</v>
      </c>
    </row>
    <row r="34" spans="1:8" ht="25.5" customHeight="1" outlineLevel="7">
      <c r="A34" s="12" t="s">
        <v>133</v>
      </c>
      <c r="B34" s="16" t="s">
        <v>182</v>
      </c>
      <c r="C34" s="13" t="s">
        <v>134</v>
      </c>
      <c r="D34" s="13"/>
      <c r="E34" s="13"/>
      <c r="F34" s="29">
        <f>F35</f>
        <v>0</v>
      </c>
      <c r="G34" s="33"/>
      <c r="H34" s="34">
        <f>H35</f>
        <v>9000</v>
      </c>
    </row>
    <row r="35" spans="1:8" ht="25.5" customHeight="1" outlineLevel="7">
      <c r="A35" s="12" t="s">
        <v>135</v>
      </c>
      <c r="B35" s="16" t="s">
        <v>182</v>
      </c>
      <c r="C35" s="13" t="s">
        <v>134</v>
      </c>
      <c r="D35" s="13" t="s">
        <v>190</v>
      </c>
      <c r="E35" s="13"/>
      <c r="F35" s="29">
        <f>F36</f>
        <v>0</v>
      </c>
      <c r="G35" s="33"/>
      <c r="H35" s="34">
        <f>H36</f>
        <v>9000</v>
      </c>
    </row>
    <row r="36" spans="1:8" ht="25.5" customHeight="1" outlineLevel="7">
      <c r="A36" s="12" t="s">
        <v>13</v>
      </c>
      <c r="B36" s="16" t="s">
        <v>182</v>
      </c>
      <c r="C36" s="13" t="s">
        <v>134</v>
      </c>
      <c r="D36" s="13" t="s">
        <v>190</v>
      </c>
      <c r="E36" s="13" t="s">
        <v>14</v>
      </c>
      <c r="F36" s="29">
        <f>F37</f>
        <v>0</v>
      </c>
      <c r="G36" s="33"/>
      <c r="H36" s="34">
        <f>H37</f>
        <v>9000</v>
      </c>
    </row>
    <row r="37" spans="1:8" ht="25.5" customHeight="1" outlineLevel="7">
      <c r="A37" s="12" t="s">
        <v>15</v>
      </c>
      <c r="B37" s="16" t="s">
        <v>182</v>
      </c>
      <c r="C37" s="13" t="s">
        <v>134</v>
      </c>
      <c r="D37" s="13" t="s">
        <v>190</v>
      </c>
      <c r="E37" s="13" t="s">
        <v>16</v>
      </c>
      <c r="F37" s="29">
        <v>0</v>
      </c>
      <c r="G37" s="33">
        <v>9000</v>
      </c>
      <c r="H37" s="34">
        <f>SUM(F37:G37)</f>
        <v>9000</v>
      </c>
    </row>
    <row r="38" spans="1:8" ht="15" customHeight="1" outlineLevel="1">
      <c r="A38" s="5" t="s">
        <v>39</v>
      </c>
      <c r="B38" s="16" t="s">
        <v>182</v>
      </c>
      <c r="C38" s="6" t="s">
        <v>40</v>
      </c>
      <c r="D38" s="6"/>
      <c r="E38" s="6"/>
      <c r="F38" s="29">
        <f>F39</f>
        <v>100000</v>
      </c>
      <c r="G38" s="33"/>
      <c r="H38" s="34">
        <f>H39</f>
        <v>0</v>
      </c>
    </row>
    <row r="39" spans="1:8" ht="38.25" customHeight="1" outlineLevel="2">
      <c r="A39" s="5" t="s">
        <v>151</v>
      </c>
      <c r="B39" s="16" t="s">
        <v>182</v>
      </c>
      <c r="C39" s="6" t="s">
        <v>40</v>
      </c>
      <c r="D39" s="6" t="s">
        <v>26</v>
      </c>
      <c r="E39" s="6"/>
      <c r="F39" s="29">
        <f>F40</f>
        <v>100000</v>
      </c>
      <c r="G39" s="33"/>
      <c r="H39" s="34">
        <f>H40</f>
        <v>0</v>
      </c>
    </row>
    <row r="40" spans="1:8" ht="15" customHeight="1" outlineLevel="5">
      <c r="A40" s="5" t="s">
        <v>41</v>
      </c>
      <c r="B40" s="16" t="s">
        <v>182</v>
      </c>
      <c r="C40" s="6" t="s">
        <v>40</v>
      </c>
      <c r="D40" s="6" t="s">
        <v>42</v>
      </c>
      <c r="E40" s="6"/>
      <c r="F40" s="29">
        <f>F41</f>
        <v>100000</v>
      </c>
      <c r="G40" s="33"/>
      <c r="H40" s="34">
        <f>H41</f>
        <v>0</v>
      </c>
    </row>
    <row r="41" spans="1:8" ht="15" customHeight="1" outlineLevel="6">
      <c r="A41" s="5" t="s">
        <v>33</v>
      </c>
      <c r="B41" s="16" t="s">
        <v>182</v>
      </c>
      <c r="C41" s="6" t="s">
        <v>40</v>
      </c>
      <c r="D41" s="6" t="s">
        <v>42</v>
      </c>
      <c r="E41" s="6" t="s">
        <v>34</v>
      </c>
      <c r="F41" s="29">
        <f>F42</f>
        <v>100000</v>
      </c>
      <c r="G41" s="33"/>
      <c r="H41" s="34">
        <f>H42</f>
        <v>0</v>
      </c>
    </row>
    <row r="42" spans="1:8" ht="15" customHeight="1" outlineLevel="7">
      <c r="A42" s="5" t="s">
        <v>43</v>
      </c>
      <c r="B42" s="16" t="s">
        <v>182</v>
      </c>
      <c r="C42" s="6" t="s">
        <v>40</v>
      </c>
      <c r="D42" s="6" t="s">
        <v>42</v>
      </c>
      <c r="E42" s="6" t="s">
        <v>44</v>
      </c>
      <c r="F42" s="29">
        <v>100000</v>
      </c>
      <c r="G42" s="33">
        <v>-100000</v>
      </c>
      <c r="H42" s="34">
        <f>SUM(F42:G42)</f>
        <v>0</v>
      </c>
    </row>
    <row r="43" spans="1:8" ht="15" customHeight="1" outlineLevel="1">
      <c r="A43" s="5" t="s">
        <v>45</v>
      </c>
      <c r="B43" s="16" t="s">
        <v>182</v>
      </c>
      <c r="C43" s="6" t="s">
        <v>46</v>
      </c>
      <c r="D43" s="6"/>
      <c r="E43" s="6"/>
      <c r="F43" s="29">
        <f>F44</f>
        <v>643744</v>
      </c>
      <c r="G43" s="33"/>
      <c r="H43" s="34">
        <f>H44</f>
        <v>443744</v>
      </c>
    </row>
    <row r="44" spans="1:8" ht="25.5" customHeight="1" outlineLevel="7">
      <c r="A44" s="5" t="s">
        <v>117</v>
      </c>
      <c r="B44" s="16" t="s">
        <v>182</v>
      </c>
      <c r="C44" s="6" t="s">
        <v>46</v>
      </c>
      <c r="D44" s="6" t="s">
        <v>18</v>
      </c>
      <c r="E44" s="6"/>
      <c r="F44" s="29">
        <f>F45+F48+F50</f>
        <v>643744</v>
      </c>
      <c r="G44" s="32"/>
      <c r="H44" s="36">
        <f>H45+H48+H50</f>
        <v>443744</v>
      </c>
    </row>
    <row r="45" spans="1:8" ht="25.5" customHeight="1" outlineLevel="7">
      <c r="A45" s="5" t="s">
        <v>117</v>
      </c>
      <c r="B45" s="16" t="s">
        <v>182</v>
      </c>
      <c r="C45" s="6" t="s">
        <v>46</v>
      </c>
      <c r="D45" s="6" t="s">
        <v>160</v>
      </c>
      <c r="E45" s="6"/>
      <c r="F45" s="29">
        <f>F46</f>
        <v>500000</v>
      </c>
      <c r="G45" s="33"/>
      <c r="H45" s="34">
        <f>H46</f>
        <v>350000</v>
      </c>
    </row>
    <row r="46" spans="1:8" ht="25.5" customHeight="1" outlineLevel="7">
      <c r="A46" s="5" t="s">
        <v>159</v>
      </c>
      <c r="B46" s="16" t="s">
        <v>182</v>
      </c>
      <c r="C46" s="6" t="s">
        <v>46</v>
      </c>
      <c r="D46" s="6" t="s">
        <v>160</v>
      </c>
      <c r="E46" s="6" t="s">
        <v>14</v>
      </c>
      <c r="F46" s="29">
        <f>F47</f>
        <v>500000</v>
      </c>
      <c r="G46" s="33"/>
      <c r="H46" s="34">
        <f>H47</f>
        <v>350000</v>
      </c>
    </row>
    <row r="47" spans="1:8" ht="25.5" customHeight="1" outlineLevel="7">
      <c r="A47" s="5" t="s">
        <v>118</v>
      </c>
      <c r="B47" s="16" t="s">
        <v>182</v>
      </c>
      <c r="C47" s="6" t="s">
        <v>46</v>
      </c>
      <c r="D47" s="6" t="s">
        <v>160</v>
      </c>
      <c r="E47" s="6" t="s">
        <v>16</v>
      </c>
      <c r="F47" s="29">
        <v>500000</v>
      </c>
      <c r="G47" s="33">
        <v>-150000</v>
      </c>
      <c r="H47" s="34">
        <f>SUM(F47:G47)</f>
        <v>350000</v>
      </c>
    </row>
    <row r="48" spans="1:8" ht="25.5" customHeight="1" outlineLevel="7">
      <c r="A48" s="5" t="s">
        <v>161</v>
      </c>
      <c r="B48" s="16" t="s">
        <v>182</v>
      </c>
      <c r="C48" s="6" t="s">
        <v>46</v>
      </c>
      <c r="D48" s="6" t="s">
        <v>160</v>
      </c>
      <c r="E48" s="6" t="s">
        <v>34</v>
      </c>
      <c r="F48" s="29">
        <f>F49</f>
        <v>50000</v>
      </c>
      <c r="G48" s="33"/>
      <c r="H48" s="34">
        <f>H49</f>
        <v>0</v>
      </c>
    </row>
    <row r="49" spans="1:8" ht="25.5" customHeight="1" outlineLevel="7">
      <c r="A49" s="5" t="s">
        <v>162</v>
      </c>
      <c r="B49" s="16" t="s">
        <v>182</v>
      </c>
      <c r="C49" s="6" t="s">
        <v>46</v>
      </c>
      <c r="D49" s="6" t="s">
        <v>160</v>
      </c>
      <c r="E49" s="6" t="s">
        <v>36</v>
      </c>
      <c r="F49" s="29">
        <v>50000</v>
      </c>
      <c r="G49" s="33">
        <v>-50000</v>
      </c>
      <c r="H49" s="34">
        <f aca="true" t="shared" si="2" ref="H49:H62">SUM(F49:G49)</f>
        <v>0</v>
      </c>
    </row>
    <row r="50" spans="1:8" ht="13.5" customHeight="1" outlineLevel="7">
      <c r="A50" s="5" t="s">
        <v>116</v>
      </c>
      <c r="B50" s="16" t="s">
        <v>182</v>
      </c>
      <c r="C50" s="6" t="s">
        <v>46</v>
      </c>
      <c r="D50" s="6" t="s">
        <v>76</v>
      </c>
      <c r="E50" s="6"/>
      <c r="F50" s="29">
        <f>F51</f>
        <v>93744</v>
      </c>
      <c r="G50" s="33"/>
      <c r="H50" s="34">
        <f t="shared" si="2"/>
        <v>93744</v>
      </c>
    </row>
    <row r="51" spans="1:8" ht="15" customHeight="1" outlineLevel="5">
      <c r="A51" s="5" t="s">
        <v>47</v>
      </c>
      <c r="B51" s="16" t="s">
        <v>182</v>
      </c>
      <c r="C51" s="6" t="s">
        <v>46</v>
      </c>
      <c r="D51" s="6" t="s">
        <v>76</v>
      </c>
      <c r="E51" s="6"/>
      <c r="F51" s="29">
        <f>F52</f>
        <v>93744</v>
      </c>
      <c r="G51" s="33"/>
      <c r="H51" s="34">
        <f t="shared" si="2"/>
        <v>93744</v>
      </c>
    </row>
    <row r="52" spans="1:8" ht="51" customHeight="1" outlineLevel="6">
      <c r="A52" s="5" t="s">
        <v>29</v>
      </c>
      <c r="B52" s="16" t="s">
        <v>182</v>
      </c>
      <c r="C52" s="6" t="s">
        <v>46</v>
      </c>
      <c r="D52" s="6" t="s">
        <v>76</v>
      </c>
      <c r="E52" s="6" t="s">
        <v>30</v>
      </c>
      <c r="F52" s="29">
        <f>F53</f>
        <v>93744</v>
      </c>
      <c r="G52" s="33"/>
      <c r="H52" s="34">
        <f t="shared" si="2"/>
        <v>93744</v>
      </c>
    </row>
    <row r="53" spans="1:8" ht="25.5" customHeight="1" outlineLevel="7">
      <c r="A53" s="5" t="s">
        <v>31</v>
      </c>
      <c r="B53" s="16" t="s">
        <v>182</v>
      </c>
      <c r="C53" s="6" t="s">
        <v>46</v>
      </c>
      <c r="D53" s="6" t="s">
        <v>76</v>
      </c>
      <c r="E53" s="6" t="s">
        <v>32</v>
      </c>
      <c r="F53" s="29">
        <v>93744</v>
      </c>
      <c r="G53" s="33"/>
      <c r="H53" s="34">
        <f t="shared" si="2"/>
        <v>93744</v>
      </c>
    </row>
    <row r="54" spans="1:8" ht="15" customHeight="1">
      <c r="A54" s="3" t="s">
        <v>48</v>
      </c>
      <c r="B54" s="17" t="s">
        <v>182</v>
      </c>
      <c r="C54" s="4" t="s">
        <v>49</v>
      </c>
      <c r="D54" s="4"/>
      <c r="E54" s="4"/>
      <c r="F54" s="28">
        <f>F56</f>
        <v>126400</v>
      </c>
      <c r="G54" s="33"/>
      <c r="H54" s="44">
        <f t="shared" si="2"/>
        <v>126400</v>
      </c>
    </row>
    <row r="55" spans="1:8" ht="15" customHeight="1" outlineLevel="1">
      <c r="A55" s="5" t="s">
        <v>50</v>
      </c>
      <c r="B55" s="16" t="s">
        <v>182</v>
      </c>
      <c r="C55" s="6" t="s">
        <v>51</v>
      </c>
      <c r="D55" s="6"/>
      <c r="E55" s="6"/>
      <c r="F55" s="29">
        <f>F56</f>
        <v>126400</v>
      </c>
      <c r="G55" s="33"/>
      <c r="H55" s="34">
        <f t="shared" si="2"/>
        <v>126400</v>
      </c>
    </row>
    <row r="56" spans="1:8" ht="25.5" customHeight="1" outlineLevel="2">
      <c r="A56" s="5" t="s">
        <v>52</v>
      </c>
      <c r="B56" s="16" t="s">
        <v>182</v>
      </c>
      <c r="C56" s="6" t="s">
        <v>51</v>
      </c>
      <c r="D56" s="6" t="s">
        <v>53</v>
      </c>
      <c r="E56" s="6"/>
      <c r="F56" s="29">
        <f>F57+F61</f>
        <v>126400</v>
      </c>
      <c r="G56" s="33"/>
      <c r="H56" s="34">
        <f t="shared" si="2"/>
        <v>126400</v>
      </c>
    </row>
    <row r="57" spans="1:8" ht="25.5" customHeight="1" outlineLevel="3">
      <c r="A57" s="5" t="s">
        <v>54</v>
      </c>
      <c r="B57" s="16" t="s">
        <v>182</v>
      </c>
      <c r="C57" s="6" t="s">
        <v>51</v>
      </c>
      <c r="D57" s="6" t="s">
        <v>55</v>
      </c>
      <c r="E57" s="6"/>
      <c r="F57" s="29">
        <f>F58</f>
        <v>121400</v>
      </c>
      <c r="G57" s="33"/>
      <c r="H57" s="34">
        <f t="shared" si="2"/>
        <v>121400</v>
      </c>
    </row>
    <row r="58" spans="1:8" ht="25.5" customHeight="1" outlineLevel="5">
      <c r="A58" s="5" t="s">
        <v>56</v>
      </c>
      <c r="B58" s="16" t="s">
        <v>182</v>
      </c>
      <c r="C58" s="6" t="s">
        <v>51</v>
      </c>
      <c r="D58" s="6" t="s">
        <v>57</v>
      </c>
      <c r="E58" s="6"/>
      <c r="F58" s="29">
        <f>F59</f>
        <v>121400</v>
      </c>
      <c r="G58" s="33"/>
      <c r="H58" s="34">
        <f t="shared" si="2"/>
        <v>121400</v>
      </c>
    </row>
    <row r="59" spans="1:8" ht="51" customHeight="1" outlineLevel="6">
      <c r="A59" s="5" t="s">
        <v>29</v>
      </c>
      <c r="B59" s="16" t="s">
        <v>182</v>
      </c>
      <c r="C59" s="6" t="s">
        <v>51</v>
      </c>
      <c r="D59" s="6" t="s">
        <v>57</v>
      </c>
      <c r="E59" s="6" t="s">
        <v>30</v>
      </c>
      <c r="F59" s="29">
        <f>F60</f>
        <v>121400</v>
      </c>
      <c r="G59" s="33"/>
      <c r="H59" s="34">
        <f t="shared" si="2"/>
        <v>121400</v>
      </c>
    </row>
    <row r="60" spans="1:8" ht="25.5" customHeight="1" outlineLevel="7">
      <c r="A60" s="5" t="s">
        <v>31</v>
      </c>
      <c r="B60" s="16" t="s">
        <v>182</v>
      </c>
      <c r="C60" s="6" t="s">
        <v>51</v>
      </c>
      <c r="D60" s="6" t="s">
        <v>57</v>
      </c>
      <c r="E60" s="6" t="s">
        <v>32</v>
      </c>
      <c r="F60" s="29">
        <v>121400</v>
      </c>
      <c r="G60" s="33"/>
      <c r="H60" s="34">
        <f t="shared" si="2"/>
        <v>121400</v>
      </c>
    </row>
    <row r="61" spans="1:8" ht="25.5" customHeight="1" outlineLevel="7">
      <c r="A61" s="5" t="s">
        <v>13</v>
      </c>
      <c r="B61" s="16" t="s">
        <v>182</v>
      </c>
      <c r="C61" s="6" t="s">
        <v>51</v>
      </c>
      <c r="D61" s="6" t="s">
        <v>57</v>
      </c>
      <c r="E61" s="6" t="s">
        <v>14</v>
      </c>
      <c r="F61" s="29">
        <v>5000</v>
      </c>
      <c r="G61" s="33"/>
      <c r="H61" s="34">
        <f t="shared" si="2"/>
        <v>5000</v>
      </c>
    </row>
    <row r="62" spans="1:8" ht="25.5" customHeight="1" outlineLevel="7">
      <c r="A62" s="5" t="s">
        <v>15</v>
      </c>
      <c r="B62" s="16" t="s">
        <v>182</v>
      </c>
      <c r="C62" s="6" t="s">
        <v>51</v>
      </c>
      <c r="D62" s="6" t="s">
        <v>57</v>
      </c>
      <c r="E62" s="6" t="s">
        <v>163</v>
      </c>
      <c r="F62" s="29">
        <v>5000</v>
      </c>
      <c r="G62" s="33"/>
      <c r="H62" s="34">
        <f t="shared" si="2"/>
        <v>5000</v>
      </c>
    </row>
    <row r="63" spans="1:8" ht="25.5" customHeight="1">
      <c r="A63" s="3" t="s">
        <v>58</v>
      </c>
      <c r="B63" s="17" t="s">
        <v>182</v>
      </c>
      <c r="C63" s="4" t="s">
        <v>59</v>
      </c>
      <c r="D63" s="4"/>
      <c r="E63" s="4"/>
      <c r="F63" s="28">
        <f>F64</f>
        <v>70000</v>
      </c>
      <c r="G63" s="45"/>
      <c r="H63" s="44">
        <f>H64</f>
        <v>2074185</v>
      </c>
    </row>
    <row r="64" spans="1:8" ht="15" customHeight="1" outlineLevel="1">
      <c r="A64" s="5" t="s">
        <v>60</v>
      </c>
      <c r="B64" s="16" t="s">
        <v>182</v>
      </c>
      <c r="C64" s="6" t="s">
        <v>61</v>
      </c>
      <c r="D64" s="6"/>
      <c r="E64" s="6"/>
      <c r="F64" s="29">
        <f>F68+F65</f>
        <v>70000</v>
      </c>
      <c r="G64" s="32">
        <f>G68+G65</f>
        <v>0</v>
      </c>
      <c r="H64" s="32">
        <f>H68+H65</f>
        <v>2074185</v>
      </c>
    </row>
    <row r="65" spans="1:8" ht="29.25" customHeight="1" outlineLevel="1">
      <c r="A65" s="5" t="s">
        <v>196</v>
      </c>
      <c r="B65" s="16" t="s">
        <v>182</v>
      </c>
      <c r="C65" s="6" t="s">
        <v>61</v>
      </c>
      <c r="D65" s="6" t="s">
        <v>195</v>
      </c>
      <c r="E65" s="6"/>
      <c r="F65" s="29"/>
      <c r="G65" s="33"/>
      <c r="H65" s="33">
        <f>H66</f>
        <v>2074185</v>
      </c>
    </row>
    <row r="66" spans="1:8" ht="25.5" customHeight="1" outlineLevel="1">
      <c r="A66" s="5" t="s">
        <v>13</v>
      </c>
      <c r="B66" s="16" t="s">
        <v>182</v>
      </c>
      <c r="C66" s="6" t="s">
        <v>61</v>
      </c>
      <c r="D66" s="6" t="s">
        <v>191</v>
      </c>
      <c r="E66" s="6" t="s">
        <v>14</v>
      </c>
      <c r="F66" s="29"/>
      <c r="G66" s="33"/>
      <c r="H66" s="33">
        <f>H67</f>
        <v>2074185</v>
      </c>
    </row>
    <row r="67" spans="1:8" ht="27.75" customHeight="1" outlineLevel="1">
      <c r="A67" s="5" t="s">
        <v>15</v>
      </c>
      <c r="B67" s="16" t="s">
        <v>182</v>
      </c>
      <c r="C67" s="6" t="s">
        <v>61</v>
      </c>
      <c r="D67" s="6" t="s">
        <v>191</v>
      </c>
      <c r="E67" s="6" t="s">
        <v>163</v>
      </c>
      <c r="F67" s="29"/>
      <c r="G67" s="33">
        <v>2074185</v>
      </c>
      <c r="H67" s="33">
        <f>G67</f>
        <v>2074185</v>
      </c>
    </row>
    <row r="68" spans="1:8" ht="15" customHeight="1" outlineLevel="2">
      <c r="A68" s="5" t="s">
        <v>17</v>
      </c>
      <c r="B68" s="16" t="s">
        <v>182</v>
      </c>
      <c r="C68" s="6" t="s">
        <v>61</v>
      </c>
      <c r="D68" s="6" t="s">
        <v>18</v>
      </c>
      <c r="E68" s="6"/>
      <c r="F68" s="29">
        <f>F69</f>
        <v>70000</v>
      </c>
      <c r="G68" s="33"/>
      <c r="H68" s="34">
        <f>H69</f>
        <v>0</v>
      </c>
    </row>
    <row r="69" spans="1:8" ht="15" customHeight="1" outlineLevel="5">
      <c r="A69" s="5" t="s">
        <v>62</v>
      </c>
      <c r="B69" s="16" t="s">
        <v>182</v>
      </c>
      <c r="C69" s="6" t="s">
        <v>61</v>
      </c>
      <c r="D69" s="6" t="s">
        <v>63</v>
      </c>
      <c r="E69" s="6"/>
      <c r="F69" s="29">
        <f>F70</f>
        <v>70000</v>
      </c>
      <c r="G69" s="33"/>
      <c r="H69" s="34">
        <f>H70</f>
        <v>0</v>
      </c>
    </row>
    <row r="70" spans="1:8" ht="25.5" customHeight="1" outlineLevel="6">
      <c r="A70" s="5" t="s">
        <v>13</v>
      </c>
      <c r="B70" s="16" t="s">
        <v>182</v>
      </c>
      <c r="C70" s="6" t="s">
        <v>61</v>
      </c>
      <c r="D70" s="6" t="s">
        <v>63</v>
      </c>
      <c r="E70" s="6" t="s">
        <v>14</v>
      </c>
      <c r="F70" s="29">
        <f>F71</f>
        <v>70000</v>
      </c>
      <c r="G70" s="33"/>
      <c r="H70" s="34">
        <f>H71</f>
        <v>0</v>
      </c>
    </row>
    <row r="71" spans="1:8" ht="25.5" customHeight="1" outlineLevel="7">
      <c r="A71" s="5" t="s">
        <v>15</v>
      </c>
      <c r="B71" s="16" t="s">
        <v>182</v>
      </c>
      <c r="C71" s="6" t="s">
        <v>61</v>
      </c>
      <c r="D71" s="6" t="s">
        <v>63</v>
      </c>
      <c r="E71" s="6" t="s">
        <v>16</v>
      </c>
      <c r="F71" s="29">
        <v>70000</v>
      </c>
      <c r="G71" s="33">
        <v>-70000</v>
      </c>
      <c r="H71" s="34">
        <f>SUM(F71:G71)</f>
        <v>0</v>
      </c>
    </row>
    <row r="72" spans="1:8" ht="15" customHeight="1">
      <c r="A72" s="3" t="s">
        <v>64</v>
      </c>
      <c r="B72" s="16" t="s">
        <v>182</v>
      </c>
      <c r="C72" s="4" t="s">
        <v>65</v>
      </c>
      <c r="D72" s="4"/>
      <c r="E72" s="4"/>
      <c r="F72" s="28">
        <f>F73+F80</f>
        <v>0</v>
      </c>
      <c r="G72" s="45"/>
      <c r="H72" s="44">
        <f>H74</f>
        <v>99068</v>
      </c>
    </row>
    <row r="73" spans="1:8" ht="15" customHeight="1" outlineLevel="1">
      <c r="A73" s="5" t="s">
        <v>66</v>
      </c>
      <c r="B73" s="16" t="s">
        <v>182</v>
      </c>
      <c r="C73" s="6" t="s">
        <v>67</v>
      </c>
      <c r="D73" s="6"/>
      <c r="E73" s="6"/>
      <c r="F73" s="29">
        <f aca="true" t="shared" si="3" ref="F73:F78">F74</f>
        <v>0</v>
      </c>
      <c r="G73" s="33"/>
      <c r="H73" s="34">
        <f aca="true" t="shared" si="4" ref="H73:H78">H74</f>
        <v>99068</v>
      </c>
    </row>
    <row r="74" spans="1:8" ht="38.25" customHeight="1" outlineLevel="2">
      <c r="A74" s="5" t="s">
        <v>152</v>
      </c>
      <c r="B74" s="16" t="s">
        <v>182</v>
      </c>
      <c r="C74" s="6" t="s">
        <v>67</v>
      </c>
      <c r="D74" s="6" t="s">
        <v>68</v>
      </c>
      <c r="E74" s="6"/>
      <c r="F74" s="29">
        <f t="shared" si="3"/>
        <v>0</v>
      </c>
      <c r="G74" s="33"/>
      <c r="H74" s="34">
        <f t="shared" si="4"/>
        <v>99068</v>
      </c>
    </row>
    <row r="75" spans="1:8" ht="25.5" customHeight="1" outlineLevel="3">
      <c r="A75" s="5" t="s">
        <v>153</v>
      </c>
      <c r="B75" s="16" t="s">
        <v>182</v>
      </c>
      <c r="C75" s="6" t="s">
        <v>67</v>
      </c>
      <c r="D75" s="6" t="s">
        <v>69</v>
      </c>
      <c r="E75" s="6"/>
      <c r="F75" s="29">
        <f t="shared" si="3"/>
        <v>0</v>
      </c>
      <c r="G75" s="33"/>
      <c r="H75" s="34">
        <f t="shared" si="4"/>
        <v>99068</v>
      </c>
    </row>
    <row r="76" spans="1:8" ht="25.5" customHeight="1" outlineLevel="4">
      <c r="A76" s="5" t="s">
        <v>70</v>
      </c>
      <c r="B76" s="16" t="s">
        <v>182</v>
      </c>
      <c r="C76" s="6" t="s">
        <v>67</v>
      </c>
      <c r="D76" s="6" t="s">
        <v>71</v>
      </c>
      <c r="E76" s="6"/>
      <c r="F76" s="29">
        <f t="shared" si="3"/>
        <v>0</v>
      </c>
      <c r="G76" s="33"/>
      <c r="H76" s="34">
        <f t="shared" si="4"/>
        <v>99068</v>
      </c>
    </row>
    <row r="77" spans="1:8" ht="15" customHeight="1" outlineLevel="5">
      <c r="A77" s="5" t="s">
        <v>72</v>
      </c>
      <c r="B77" s="16" t="s">
        <v>182</v>
      </c>
      <c r="C77" s="6" t="s">
        <v>67</v>
      </c>
      <c r="D77" s="6" t="s">
        <v>73</v>
      </c>
      <c r="E77" s="6"/>
      <c r="F77" s="29">
        <f t="shared" si="3"/>
        <v>0</v>
      </c>
      <c r="G77" s="33"/>
      <c r="H77" s="34">
        <f t="shared" si="4"/>
        <v>99068</v>
      </c>
    </row>
    <row r="78" spans="1:8" ht="25.5" customHeight="1" outlineLevel="6">
      <c r="A78" s="5" t="s">
        <v>13</v>
      </c>
      <c r="B78" s="16" t="s">
        <v>182</v>
      </c>
      <c r="C78" s="6" t="s">
        <v>67</v>
      </c>
      <c r="D78" s="6" t="s">
        <v>73</v>
      </c>
      <c r="E78" s="6" t="s">
        <v>14</v>
      </c>
      <c r="F78" s="29">
        <f t="shared" si="3"/>
        <v>0</v>
      </c>
      <c r="G78" s="33"/>
      <c r="H78" s="34">
        <f t="shared" si="4"/>
        <v>99068</v>
      </c>
    </row>
    <row r="79" spans="1:8" ht="25.5" customHeight="1" outlineLevel="7">
      <c r="A79" s="5" t="s">
        <v>15</v>
      </c>
      <c r="B79" s="16" t="s">
        <v>182</v>
      </c>
      <c r="C79" s="6" t="s">
        <v>67</v>
      </c>
      <c r="D79" s="6" t="s">
        <v>73</v>
      </c>
      <c r="E79" s="6" t="s">
        <v>16</v>
      </c>
      <c r="F79" s="29">
        <v>0</v>
      </c>
      <c r="G79" s="33">
        <v>99068</v>
      </c>
      <c r="H79" s="34">
        <f aca="true" t="shared" si="5" ref="H79:H89">SUM(F79:G79)</f>
        <v>99068</v>
      </c>
    </row>
    <row r="80" spans="1:8" ht="15" customHeight="1" hidden="1" outlineLevel="1">
      <c r="A80" s="5" t="s">
        <v>74</v>
      </c>
      <c r="B80" s="16" t="s">
        <v>182</v>
      </c>
      <c r="C80" s="6" t="s">
        <v>75</v>
      </c>
      <c r="D80" s="6"/>
      <c r="E80" s="6"/>
      <c r="F80" s="29">
        <f>F81+F86+F87</f>
        <v>0</v>
      </c>
      <c r="G80" s="33"/>
      <c r="H80" s="34">
        <f t="shared" si="5"/>
        <v>0</v>
      </c>
    </row>
    <row r="81" spans="1:8" ht="15" customHeight="1" hidden="1" outlineLevel="2">
      <c r="A81" s="12" t="s">
        <v>136</v>
      </c>
      <c r="B81" s="16" t="s">
        <v>182</v>
      </c>
      <c r="C81" s="13" t="s">
        <v>75</v>
      </c>
      <c r="D81" s="13" t="s">
        <v>137</v>
      </c>
      <c r="E81" s="13"/>
      <c r="F81" s="29">
        <f>F82</f>
        <v>0</v>
      </c>
      <c r="G81" s="33"/>
      <c r="H81" s="34">
        <f t="shared" si="5"/>
        <v>0</v>
      </c>
    </row>
    <row r="82" spans="1:8" ht="38.25" customHeight="1" hidden="1" outlineLevel="5">
      <c r="A82" s="12" t="s">
        <v>13</v>
      </c>
      <c r="B82" s="16" t="s">
        <v>182</v>
      </c>
      <c r="C82" s="13" t="s">
        <v>75</v>
      </c>
      <c r="D82" s="13" t="s">
        <v>137</v>
      </c>
      <c r="E82" s="13" t="s">
        <v>14</v>
      </c>
      <c r="F82" s="29">
        <f>F83</f>
        <v>0</v>
      </c>
      <c r="G82" s="33"/>
      <c r="H82" s="34">
        <f t="shared" si="5"/>
        <v>0</v>
      </c>
    </row>
    <row r="83" spans="1:8" ht="25.5" customHeight="1" hidden="1" outlineLevel="6">
      <c r="A83" s="12" t="s">
        <v>15</v>
      </c>
      <c r="B83" s="16" t="s">
        <v>182</v>
      </c>
      <c r="C83" s="13" t="s">
        <v>75</v>
      </c>
      <c r="D83" s="13" t="s">
        <v>137</v>
      </c>
      <c r="E83" s="13" t="s">
        <v>16</v>
      </c>
      <c r="F83" s="29">
        <v>0</v>
      </c>
      <c r="G83" s="33"/>
      <c r="H83" s="34">
        <f t="shared" si="5"/>
        <v>0</v>
      </c>
    </row>
    <row r="84" spans="1:8" ht="25.5" customHeight="1" hidden="1" outlineLevel="7">
      <c r="A84" s="12" t="s">
        <v>136</v>
      </c>
      <c r="B84" s="16" t="s">
        <v>182</v>
      </c>
      <c r="C84" s="13" t="s">
        <v>75</v>
      </c>
      <c r="D84" s="13" t="s">
        <v>137</v>
      </c>
      <c r="E84" s="13"/>
      <c r="F84" s="29">
        <f>F85</f>
        <v>0</v>
      </c>
      <c r="G84" s="33"/>
      <c r="H84" s="34">
        <f t="shared" si="5"/>
        <v>0</v>
      </c>
    </row>
    <row r="85" spans="1:8" ht="15" customHeight="1" hidden="1" outlineLevel="2">
      <c r="A85" s="12" t="s">
        <v>13</v>
      </c>
      <c r="B85" s="16" t="s">
        <v>182</v>
      </c>
      <c r="C85" s="13" t="s">
        <v>75</v>
      </c>
      <c r="D85" s="13" t="s">
        <v>137</v>
      </c>
      <c r="E85" s="13" t="s">
        <v>14</v>
      </c>
      <c r="F85" s="29">
        <f>F86</f>
        <v>0</v>
      </c>
      <c r="G85" s="33"/>
      <c r="H85" s="34">
        <f t="shared" si="5"/>
        <v>0</v>
      </c>
    </row>
    <row r="86" spans="1:8" ht="15" customHeight="1" hidden="1" outlineLevel="5">
      <c r="A86" s="12" t="s">
        <v>15</v>
      </c>
      <c r="B86" s="16" t="s">
        <v>182</v>
      </c>
      <c r="C86" s="13" t="s">
        <v>75</v>
      </c>
      <c r="D86" s="13" t="s">
        <v>137</v>
      </c>
      <c r="E86" s="13" t="s">
        <v>16</v>
      </c>
      <c r="F86" s="29">
        <v>0</v>
      </c>
      <c r="G86" s="33"/>
      <c r="H86" s="34">
        <f t="shared" si="5"/>
        <v>0</v>
      </c>
    </row>
    <row r="87" spans="1:8" ht="25.5" customHeight="1" hidden="1" outlineLevel="6">
      <c r="A87" s="12" t="s">
        <v>136</v>
      </c>
      <c r="B87" s="16" t="s">
        <v>182</v>
      </c>
      <c r="C87" s="13" t="s">
        <v>75</v>
      </c>
      <c r="D87" s="13" t="s">
        <v>137</v>
      </c>
      <c r="E87" s="13"/>
      <c r="F87" s="29">
        <f>F88</f>
        <v>0</v>
      </c>
      <c r="G87" s="33"/>
      <c r="H87" s="34">
        <f t="shared" si="5"/>
        <v>0</v>
      </c>
    </row>
    <row r="88" spans="1:8" ht="25.5" customHeight="1" hidden="1" outlineLevel="7">
      <c r="A88" s="12" t="s">
        <v>13</v>
      </c>
      <c r="B88" s="16" t="s">
        <v>182</v>
      </c>
      <c r="C88" s="13" t="s">
        <v>75</v>
      </c>
      <c r="D88" s="13" t="s">
        <v>137</v>
      </c>
      <c r="E88" s="13" t="s">
        <v>14</v>
      </c>
      <c r="F88" s="29">
        <f>F89</f>
        <v>0</v>
      </c>
      <c r="G88" s="33"/>
      <c r="H88" s="34">
        <f t="shared" si="5"/>
        <v>0</v>
      </c>
    </row>
    <row r="89" spans="1:8" ht="25.5" customHeight="1" hidden="1" outlineLevel="7">
      <c r="A89" s="12" t="s">
        <v>15</v>
      </c>
      <c r="B89" s="16" t="s">
        <v>182</v>
      </c>
      <c r="C89" s="13" t="s">
        <v>75</v>
      </c>
      <c r="D89" s="13" t="s">
        <v>137</v>
      </c>
      <c r="E89" s="13" t="s">
        <v>16</v>
      </c>
      <c r="F89" s="29">
        <v>0</v>
      </c>
      <c r="G89" s="33"/>
      <c r="H89" s="34">
        <f t="shared" si="5"/>
        <v>0</v>
      </c>
    </row>
    <row r="90" spans="1:8" ht="15" customHeight="1" collapsed="1">
      <c r="A90" s="3" t="s">
        <v>77</v>
      </c>
      <c r="B90" s="17" t="s">
        <v>182</v>
      </c>
      <c r="C90" s="4" t="s">
        <v>78</v>
      </c>
      <c r="D90" s="4"/>
      <c r="E90" s="4"/>
      <c r="F90" s="28">
        <f>F94+F93</f>
        <v>11264748.440000001</v>
      </c>
      <c r="G90" s="39"/>
      <c r="H90" s="39">
        <f>H94+H93</f>
        <v>12322344.86</v>
      </c>
    </row>
    <row r="91" spans="1:8" s="26" customFormat="1" ht="39.75" customHeight="1">
      <c r="A91" s="23" t="s">
        <v>194</v>
      </c>
      <c r="B91" s="24" t="s">
        <v>182</v>
      </c>
      <c r="C91" s="25" t="s">
        <v>192</v>
      </c>
      <c r="D91" s="25"/>
      <c r="E91" s="25"/>
      <c r="F91" s="30"/>
      <c r="G91" s="33"/>
      <c r="H91" s="34">
        <f>H92</f>
        <v>2299798.8</v>
      </c>
    </row>
    <row r="92" spans="1:8" s="26" customFormat="1" ht="29.25" customHeight="1">
      <c r="A92" s="5" t="s">
        <v>13</v>
      </c>
      <c r="B92" s="24" t="s">
        <v>182</v>
      </c>
      <c r="C92" s="25" t="s">
        <v>192</v>
      </c>
      <c r="D92" s="25" t="s">
        <v>193</v>
      </c>
      <c r="E92" s="25" t="s">
        <v>14</v>
      </c>
      <c r="F92" s="30"/>
      <c r="G92" s="33"/>
      <c r="H92" s="34">
        <f>H93</f>
        <v>2299798.8</v>
      </c>
    </row>
    <row r="93" spans="1:8" s="26" customFormat="1" ht="29.25" customHeight="1">
      <c r="A93" s="5" t="s">
        <v>15</v>
      </c>
      <c r="B93" s="24" t="s">
        <v>182</v>
      </c>
      <c r="C93" s="25" t="s">
        <v>192</v>
      </c>
      <c r="D93" s="25" t="s">
        <v>193</v>
      </c>
      <c r="E93" s="25" t="s">
        <v>163</v>
      </c>
      <c r="F93" s="30"/>
      <c r="G93" s="33">
        <v>2299798.8</v>
      </c>
      <c r="H93" s="34">
        <f>G93+F93</f>
        <v>2299798.8</v>
      </c>
    </row>
    <row r="94" spans="1:8" ht="15" customHeight="1" outlineLevel="1">
      <c r="A94" s="5" t="s">
        <v>79</v>
      </c>
      <c r="B94" s="16" t="s">
        <v>182</v>
      </c>
      <c r="C94" s="6" t="s">
        <v>80</v>
      </c>
      <c r="D94" s="6"/>
      <c r="E94" s="6"/>
      <c r="F94" s="29">
        <f>F95</f>
        <v>11264748.440000001</v>
      </c>
      <c r="G94" s="33"/>
      <c r="H94" s="34">
        <f>H95</f>
        <v>10022546.06</v>
      </c>
    </row>
    <row r="95" spans="1:8" ht="38.25" customHeight="1" outlineLevel="2">
      <c r="A95" s="5" t="s">
        <v>154</v>
      </c>
      <c r="B95" s="16" t="s">
        <v>182</v>
      </c>
      <c r="C95" s="6" t="s">
        <v>80</v>
      </c>
      <c r="D95" s="6"/>
      <c r="E95" s="6"/>
      <c r="F95" s="29">
        <f>F96+F128</f>
        <v>11264748.440000001</v>
      </c>
      <c r="G95" s="32"/>
      <c r="H95" s="36">
        <f>H96+H128</f>
        <v>10022546.06</v>
      </c>
    </row>
    <row r="96" spans="1:8" ht="25.5" customHeight="1" outlineLevel="4">
      <c r="A96" s="5" t="s">
        <v>81</v>
      </c>
      <c r="B96" s="16" t="s">
        <v>182</v>
      </c>
      <c r="C96" s="6" t="s">
        <v>80</v>
      </c>
      <c r="D96" s="6" t="s">
        <v>82</v>
      </c>
      <c r="E96" s="6"/>
      <c r="F96" s="29">
        <f>F97+F106+F116+F120+F123+F110+F114</f>
        <v>8604748.440000001</v>
      </c>
      <c r="G96" s="32">
        <f>G97+G106+G116+G120+G123+G110+G114</f>
        <v>0</v>
      </c>
      <c r="H96" s="36">
        <f>H97+H106+H116+H120+H123+H110+H114</f>
        <v>7690139.91</v>
      </c>
    </row>
    <row r="97" spans="1:8" ht="42.75" customHeight="1" hidden="1" outlineLevel="4">
      <c r="A97" s="5" t="s">
        <v>114</v>
      </c>
      <c r="B97" s="16" t="s">
        <v>182</v>
      </c>
      <c r="C97" s="6" t="s">
        <v>80</v>
      </c>
      <c r="D97" s="6" t="s">
        <v>115</v>
      </c>
      <c r="E97" s="6"/>
      <c r="F97" s="29">
        <f>F98</f>
        <v>0</v>
      </c>
      <c r="G97" s="33"/>
      <c r="H97" s="34">
        <f>SUM(F97:G97)</f>
        <v>0</v>
      </c>
    </row>
    <row r="98" spans="1:8" ht="25.5" customHeight="1" hidden="1" outlineLevel="4">
      <c r="A98" s="5" t="s">
        <v>13</v>
      </c>
      <c r="B98" s="16" t="s">
        <v>182</v>
      </c>
      <c r="C98" s="6" t="s">
        <v>80</v>
      </c>
      <c r="D98" s="6" t="s">
        <v>115</v>
      </c>
      <c r="E98" s="6" t="s">
        <v>14</v>
      </c>
      <c r="F98" s="29">
        <f>F99</f>
        <v>0</v>
      </c>
      <c r="G98" s="33"/>
      <c r="H98" s="34">
        <f>SUM(F98:G98)</f>
        <v>0</v>
      </c>
    </row>
    <row r="99" spans="1:8" ht="25.5" customHeight="1" hidden="1" outlineLevel="4">
      <c r="A99" s="5" t="s">
        <v>15</v>
      </c>
      <c r="B99" s="16" t="s">
        <v>182</v>
      </c>
      <c r="C99" s="6" t="s">
        <v>80</v>
      </c>
      <c r="D99" s="6" t="s">
        <v>115</v>
      </c>
      <c r="E99" s="6" t="s">
        <v>16</v>
      </c>
      <c r="F99" s="29">
        <v>0</v>
      </c>
      <c r="G99" s="33"/>
      <c r="H99" s="34">
        <f>SUM(F99:G99)</f>
        <v>0</v>
      </c>
    </row>
    <row r="100" spans="1:8" ht="25.5" customHeight="1" hidden="1" outlineLevel="4">
      <c r="A100" s="5" t="s">
        <v>119</v>
      </c>
      <c r="B100" s="16" t="s">
        <v>182</v>
      </c>
      <c r="C100" s="6" t="s">
        <v>80</v>
      </c>
      <c r="D100" s="6" t="s">
        <v>120</v>
      </c>
      <c r="E100" s="6"/>
      <c r="F100" s="29"/>
      <c r="G100" s="33"/>
      <c r="H100" s="33"/>
    </row>
    <row r="101" spans="1:8" ht="25.5" customHeight="1" hidden="1" outlineLevel="4">
      <c r="A101" s="5" t="s">
        <v>13</v>
      </c>
      <c r="B101" s="16" t="s">
        <v>182</v>
      </c>
      <c r="C101" s="6" t="s">
        <v>80</v>
      </c>
      <c r="D101" s="6" t="s">
        <v>120</v>
      </c>
      <c r="E101" s="6"/>
      <c r="F101" s="29"/>
      <c r="G101" s="33"/>
      <c r="H101" s="33"/>
    </row>
    <row r="102" spans="1:8" ht="25.5" customHeight="1" hidden="1" outlineLevel="4">
      <c r="A102" s="5" t="s">
        <v>15</v>
      </c>
      <c r="B102" s="16" t="s">
        <v>182</v>
      </c>
      <c r="C102" s="6" t="s">
        <v>80</v>
      </c>
      <c r="D102" s="6" t="s">
        <v>120</v>
      </c>
      <c r="E102" s="6" t="s">
        <v>121</v>
      </c>
      <c r="F102" s="29"/>
      <c r="G102" s="33"/>
      <c r="H102" s="33"/>
    </row>
    <row r="103" spans="1:8" ht="25.5" customHeight="1" hidden="1" outlineLevel="4">
      <c r="A103" s="5" t="s">
        <v>122</v>
      </c>
      <c r="B103" s="16" t="s">
        <v>182</v>
      </c>
      <c r="C103" s="6" t="s">
        <v>80</v>
      </c>
      <c r="D103" s="6" t="s">
        <v>120</v>
      </c>
      <c r="E103" s="6"/>
      <c r="F103" s="29"/>
      <c r="G103" s="33"/>
      <c r="H103" s="33"/>
    </row>
    <row r="104" spans="1:8" ht="25.5" customHeight="1" hidden="1" outlineLevel="4">
      <c r="A104" s="5" t="s">
        <v>13</v>
      </c>
      <c r="B104" s="16" t="s">
        <v>182</v>
      </c>
      <c r="C104" s="6" t="s">
        <v>80</v>
      </c>
      <c r="D104" s="6" t="s">
        <v>120</v>
      </c>
      <c r="E104" s="6"/>
      <c r="F104" s="29"/>
      <c r="G104" s="33"/>
      <c r="H104" s="33"/>
    </row>
    <row r="105" spans="1:8" ht="25.5" customHeight="1" hidden="1" outlineLevel="4">
      <c r="A105" s="5" t="s">
        <v>118</v>
      </c>
      <c r="B105" s="16" t="s">
        <v>182</v>
      </c>
      <c r="C105" s="6" t="s">
        <v>80</v>
      </c>
      <c r="D105" s="6" t="s">
        <v>120</v>
      </c>
      <c r="E105" s="6" t="s">
        <v>121</v>
      </c>
      <c r="F105" s="29"/>
      <c r="G105" s="33"/>
      <c r="H105" s="33"/>
    </row>
    <row r="106" spans="1:8" ht="15" customHeight="1" outlineLevel="5">
      <c r="A106" s="5" t="s">
        <v>83</v>
      </c>
      <c r="B106" s="16" t="s">
        <v>182</v>
      </c>
      <c r="C106" s="6" t="s">
        <v>80</v>
      </c>
      <c r="D106" s="6" t="s">
        <v>84</v>
      </c>
      <c r="E106" s="6"/>
      <c r="F106" s="29">
        <f>F107</f>
        <v>2400000</v>
      </c>
      <c r="G106" s="33"/>
      <c r="H106" s="34">
        <f>H107</f>
        <v>2300000</v>
      </c>
    </row>
    <row r="107" spans="1:8" ht="25.5" customHeight="1" outlineLevel="6">
      <c r="A107" s="5" t="s">
        <v>13</v>
      </c>
      <c r="B107" s="16" t="s">
        <v>182</v>
      </c>
      <c r="C107" s="6" t="s">
        <v>80</v>
      </c>
      <c r="D107" s="6" t="s">
        <v>84</v>
      </c>
      <c r="E107" s="6" t="s">
        <v>14</v>
      </c>
      <c r="F107" s="29">
        <f>F108+F109</f>
        <v>2400000</v>
      </c>
      <c r="G107" s="32"/>
      <c r="H107" s="36">
        <f>H108+H109</f>
        <v>2300000</v>
      </c>
    </row>
    <row r="108" spans="1:8" ht="25.5" customHeight="1" outlineLevel="7">
      <c r="A108" s="5" t="s">
        <v>15</v>
      </c>
      <c r="B108" s="16" t="s">
        <v>182</v>
      </c>
      <c r="C108" s="6" t="s">
        <v>80</v>
      </c>
      <c r="D108" s="6" t="s">
        <v>84</v>
      </c>
      <c r="E108" s="6" t="s">
        <v>16</v>
      </c>
      <c r="F108" s="29">
        <v>638591</v>
      </c>
      <c r="G108" s="33">
        <v>-100000</v>
      </c>
      <c r="H108" s="34">
        <f>SUM(F108:G108)</f>
        <v>538591</v>
      </c>
    </row>
    <row r="109" spans="1:8" ht="19.5" customHeight="1" outlineLevel="7">
      <c r="A109" s="5" t="s">
        <v>183</v>
      </c>
      <c r="B109" s="16" t="s">
        <v>182</v>
      </c>
      <c r="C109" s="6" t="s">
        <v>80</v>
      </c>
      <c r="D109" s="6" t="s">
        <v>84</v>
      </c>
      <c r="E109" s="6" t="s">
        <v>184</v>
      </c>
      <c r="F109" s="29">
        <v>1761409</v>
      </c>
      <c r="G109" s="33"/>
      <c r="H109" s="34">
        <f>SUM(F109:G109)</f>
        <v>1761409</v>
      </c>
    </row>
    <row r="110" spans="1:8" ht="15" customHeight="1" outlineLevel="5">
      <c r="A110" s="5" t="s">
        <v>87</v>
      </c>
      <c r="B110" s="16" t="s">
        <v>182</v>
      </c>
      <c r="C110" s="6" t="s">
        <v>80</v>
      </c>
      <c r="D110" s="6" t="s">
        <v>138</v>
      </c>
      <c r="E110" s="6"/>
      <c r="F110" s="29">
        <f>F111</f>
        <v>10000</v>
      </c>
      <c r="G110" s="33"/>
      <c r="H110" s="34">
        <f>H111</f>
        <v>128000</v>
      </c>
    </row>
    <row r="111" spans="1:8" ht="25.5" customHeight="1" outlineLevel="6">
      <c r="A111" s="5" t="s">
        <v>13</v>
      </c>
      <c r="B111" s="16" t="s">
        <v>182</v>
      </c>
      <c r="C111" s="6" t="s">
        <v>80</v>
      </c>
      <c r="D111" s="6" t="s">
        <v>138</v>
      </c>
      <c r="E111" s="6" t="s">
        <v>14</v>
      </c>
      <c r="F111" s="29">
        <f>F112</f>
        <v>10000</v>
      </c>
      <c r="G111" s="33"/>
      <c r="H111" s="34">
        <f>H112</f>
        <v>128000</v>
      </c>
    </row>
    <row r="112" spans="1:8" ht="25.5" customHeight="1" outlineLevel="7">
      <c r="A112" s="5" t="s">
        <v>15</v>
      </c>
      <c r="B112" s="16" t="s">
        <v>182</v>
      </c>
      <c r="C112" s="6" t="s">
        <v>80</v>
      </c>
      <c r="D112" s="6" t="s">
        <v>138</v>
      </c>
      <c r="E112" s="6" t="s">
        <v>16</v>
      </c>
      <c r="F112" s="29">
        <v>10000</v>
      </c>
      <c r="G112" s="33">
        <v>118000</v>
      </c>
      <c r="H112" s="34">
        <f>SUM(F112:G112)</f>
        <v>128000</v>
      </c>
    </row>
    <row r="113" spans="1:8" ht="25.5" customHeight="1" hidden="1" outlineLevel="7">
      <c r="A113" s="12" t="s">
        <v>139</v>
      </c>
      <c r="B113" s="16" t="s">
        <v>182</v>
      </c>
      <c r="C113" s="13" t="s">
        <v>80</v>
      </c>
      <c r="D113" s="13" t="s">
        <v>140</v>
      </c>
      <c r="E113" s="13"/>
      <c r="F113" s="29">
        <f>F114</f>
        <v>0</v>
      </c>
      <c r="G113" s="33"/>
      <c r="H113" s="34">
        <f>SUM(F113:G113)</f>
        <v>0</v>
      </c>
    </row>
    <row r="114" spans="1:8" ht="25.5" customHeight="1" hidden="1" outlineLevel="7">
      <c r="A114" s="12" t="s">
        <v>13</v>
      </c>
      <c r="B114" s="16" t="s">
        <v>182</v>
      </c>
      <c r="C114" s="13" t="s">
        <v>80</v>
      </c>
      <c r="D114" s="13" t="s">
        <v>140</v>
      </c>
      <c r="E114" s="13" t="s">
        <v>14</v>
      </c>
      <c r="F114" s="29">
        <f>F115</f>
        <v>0</v>
      </c>
      <c r="G114" s="33"/>
      <c r="H114" s="34">
        <f>SUM(F114:G114)</f>
        <v>0</v>
      </c>
    </row>
    <row r="115" spans="1:8" ht="25.5" customHeight="1" hidden="1" outlineLevel="7">
      <c r="A115" s="12" t="s">
        <v>15</v>
      </c>
      <c r="B115" s="16" t="s">
        <v>182</v>
      </c>
      <c r="C115" s="13" t="s">
        <v>80</v>
      </c>
      <c r="D115" s="13" t="s">
        <v>141</v>
      </c>
      <c r="E115" s="13" t="s">
        <v>16</v>
      </c>
      <c r="F115" s="29">
        <v>0</v>
      </c>
      <c r="G115" s="33"/>
      <c r="H115" s="34">
        <f>SUM(F115:G115)</f>
        <v>0</v>
      </c>
    </row>
    <row r="116" spans="1:8" ht="15" customHeight="1" outlineLevel="5" collapsed="1">
      <c r="A116" s="5" t="s">
        <v>85</v>
      </c>
      <c r="B116" s="16" t="s">
        <v>182</v>
      </c>
      <c r="C116" s="6" t="s">
        <v>80</v>
      </c>
      <c r="D116" s="6" t="s">
        <v>86</v>
      </c>
      <c r="E116" s="6"/>
      <c r="F116" s="29">
        <f>F117</f>
        <v>30000</v>
      </c>
      <c r="G116" s="33"/>
      <c r="H116" s="34">
        <f>H117</f>
        <v>30900</v>
      </c>
    </row>
    <row r="117" spans="1:8" ht="25.5" customHeight="1" outlineLevel="6">
      <c r="A117" s="5" t="s">
        <v>13</v>
      </c>
      <c r="B117" s="16" t="s">
        <v>182</v>
      </c>
      <c r="C117" s="6" t="s">
        <v>80</v>
      </c>
      <c r="D117" s="6" t="s">
        <v>86</v>
      </c>
      <c r="E117" s="6" t="s">
        <v>14</v>
      </c>
      <c r="F117" s="29">
        <f>F118</f>
        <v>30000</v>
      </c>
      <c r="G117" s="33"/>
      <c r="H117" s="34">
        <f>H118</f>
        <v>30900</v>
      </c>
    </row>
    <row r="118" spans="1:8" ht="25.5" customHeight="1" outlineLevel="7">
      <c r="A118" s="5" t="s">
        <v>15</v>
      </c>
      <c r="B118" s="16" t="s">
        <v>182</v>
      </c>
      <c r="C118" s="6" t="s">
        <v>80</v>
      </c>
      <c r="D118" s="6" t="s">
        <v>86</v>
      </c>
      <c r="E118" s="6" t="s">
        <v>16</v>
      </c>
      <c r="F118" s="29">
        <v>30000</v>
      </c>
      <c r="G118" s="33">
        <v>900</v>
      </c>
      <c r="H118" s="34">
        <f>SUM(F118:G118)</f>
        <v>30900</v>
      </c>
    </row>
    <row r="119" spans="1:8" ht="15" customHeight="1" outlineLevel="5">
      <c r="A119" s="5" t="s">
        <v>87</v>
      </c>
      <c r="B119" s="16" t="s">
        <v>182</v>
      </c>
      <c r="C119" s="6" t="s">
        <v>80</v>
      </c>
      <c r="D119" s="6" t="s">
        <v>88</v>
      </c>
      <c r="E119" s="6"/>
      <c r="F119" s="29">
        <f>F120</f>
        <v>150000</v>
      </c>
      <c r="G119" s="33"/>
      <c r="H119" s="34">
        <f>H120</f>
        <v>0</v>
      </c>
    </row>
    <row r="120" spans="1:8" ht="25.5" customHeight="1" outlineLevel="7">
      <c r="A120" s="5" t="s">
        <v>87</v>
      </c>
      <c r="B120" s="16" t="s">
        <v>182</v>
      </c>
      <c r="C120" s="6" t="s">
        <v>80</v>
      </c>
      <c r="D120" s="6" t="s">
        <v>88</v>
      </c>
      <c r="E120" s="6"/>
      <c r="F120" s="29">
        <f>F121</f>
        <v>150000</v>
      </c>
      <c r="G120" s="33"/>
      <c r="H120" s="34">
        <f>H121</f>
        <v>0</v>
      </c>
    </row>
    <row r="121" spans="1:8" ht="25.5" customHeight="1" outlineLevel="7">
      <c r="A121" s="5" t="s">
        <v>13</v>
      </c>
      <c r="B121" s="16" t="s">
        <v>182</v>
      </c>
      <c r="C121" s="6" t="s">
        <v>80</v>
      </c>
      <c r="D121" s="6" t="s">
        <v>172</v>
      </c>
      <c r="E121" s="6" t="s">
        <v>14</v>
      </c>
      <c r="F121" s="29">
        <f>F122</f>
        <v>150000</v>
      </c>
      <c r="G121" s="33"/>
      <c r="H121" s="34">
        <f>H122</f>
        <v>0</v>
      </c>
    </row>
    <row r="122" spans="1:8" ht="25.5" customHeight="1" outlineLevel="7">
      <c r="A122" s="5" t="s">
        <v>15</v>
      </c>
      <c r="B122" s="16" t="s">
        <v>182</v>
      </c>
      <c r="C122" s="6" t="s">
        <v>80</v>
      </c>
      <c r="D122" s="6" t="s">
        <v>88</v>
      </c>
      <c r="E122" s="6" t="s">
        <v>16</v>
      </c>
      <c r="F122" s="29">
        <v>150000</v>
      </c>
      <c r="G122" s="33">
        <v>-150000</v>
      </c>
      <c r="H122" s="34">
        <f>SUM(F122:G122)</f>
        <v>0</v>
      </c>
    </row>
    <row r="123" spans="1:8" ht="15" customHeight="1" outlineLevel="5">
      <c r="A123" s="5" t="s">
        <v>89</v>
      </c>
      <c r="B123" s="16" t="s">
        <v>182</v>
      </c>
      <c r="C123" s="6" t="s">
        <v>80</v>
      </c>
      <c r="D123" s="6" t="s">
        <v>90</v>
      </c>
      <c r="E123" s="6"/>
      <c r="F123" s="29">
        <f>F124+F126</f>
        <v>6014748.44</v>
      </c>
      <c r="G123" s="33"/>
      <c r="H123" s="34">
        <f>H124</f>
        <v>5231239.91</v>
      </c>
    </row>
    <row r="124" spans="1:8" ht="25.5" customHeight="1" outlineLevel="6">
      <c r="A124" s="5" t="s">
        <v>13</v>
      </c>
      <c r="B124" s="16" t="s">
        <v>182</v>
      </c>
      <c r="C124" s="6" t="s">
        <v>80</v>
      </c>
      <c r="D124" s="6" t="s">
        <v>90</v>
      </c>
      <c r="E124" s="6" t="s">
        <v>14</v>
      </c>
      <c r="F124" s="29">
        <f>F125</f>
        <v>6014748.44</v>
      </c>
      <c r="G124" s="33"/>
      <c r="H124" s="34">
        <f>H125</f>
        <v>5231239.91</v>
      </c>
    </row>
    <row r="125" spans="1:8" ht="25.5" customHeight="1" outlineLevel="7">
      <c r="A125" s="5" t="s">
        <v>15</v>
      </c>
      <c r="B125" s="16" t="s">
        <v>182</v>
      </c>
      <c r="C125" s="6" t="s">
        <v>80</v>
      </c>
      <c r="D125" s="6" t="s">
        <v>90</v>
      </c>
      <c r="E125" s="6" t="s">
        <v>16</v>
      </c>
      <c r="F125" s="29">
        <v>6014748.44</v>
      </c>
      <c r="G125" s="33">
        <v>-783508.53</v>
      </c>
      <c r="H125" s="34">
        <f>SUM(F125:G125)</f>
        <v>5231239.91</v>
      </c>
    </row>
    <row r="126" spans="1:8" ht="15" customHeight="1" hidden="1" outlineLevel="6">
      <c r="A126" s="5" t="s">
        <v>33</v>
      </c>
      <c r="B126" s="16" t="s">
        <v>182</v>
      </c>
      <c r="C126" s="6" t="s">
        <v>80</v>
      </c>
      <c r="D126" s="6" t="s">
        <v>90</v>
      </c>
      <c r="E126" s="6" t="s">
        <v>34</v>
      </c>
      <c r="F126" s="29">
        <f>F127</f>
        <v>0</v>
      </c>
      <c r="G126" s="33"/>
      <c r="H126" s="34">
        <f>SUM(F126:G126)</f>
        <v>0</v>
      </c>
    </row>
    <row r="127" spans="1:8" ht="15" customHeight="1" hidden="1" outlineLevel="7">
      <c r="A127" s="5" t="s">
        <v>35</v>
      </c>
      <c r="B127" s="16" t="s">
        <v>182</v>
      </c>
      <c r="C127" s="6" t="s">
        <v>80</v>
      </c>
      <c r="D127" s="6" t="s">
        <v>90</v>
      </c>
      <c r="E127" s="6" t="s">
        <v>36</v>
      </c>
      <c r="F127" s="29">
        <v>0</v>
      </c>
      <c r="G127" s="33"/>
      <c r="H127" s="34">
        <f>SUM(F127:G127)</f>
        <v>0</v>
      </c>
    </row>
    <row r="128" spans="1:8" ht="38.25" customHeight="1" outlineLevel="7">
      <c r="A128" s="14" t="s">
        <v>164</v>
      </c>
      <c r="B128" s="16" t="s">
        <v>182</v>
      </c>
      <c r="C128" s="15" t="s">
        <v>80</v>
      </c>
      <c r="D128" s="15" t="s">
        <v>171</v>
      </c>
      <c r="E128" s="15"/>
      <c r="F128" s="29">
        <f>F129</f>
        <v>2660000</v>
      </c>
      <c r="G128" s="33"/>
      <c r="H128" s="34">
        <f>H129</f>
        <v>2332406.15</v>
      </c>
    </row>
    <row r="129" spans="1:8" ht="15" customHeight="1" outlineLevel="7">
      <c r="A129" s="14" t="s">
        <v>142</v>
      </c>
      <c r="B129" s="16" t="s">
        <v>182</v>
      </c>
      <c r="C129" s="15" t="s">
        <v>80</v>
      </c>
      <c r="D129" s="15" t="s">
        <v>171</v>
      </c>
      <c r="E129" s="15" t="s">
        <v>14</v>
      </c>
      <c r="F129" s="29">
        <f>F130</f>
        <v>2660000</v>
      </c>
      <c r="G129" s="33"/>
      <c r="H129" s="34">
        <f>H130</f>
        <v>2332406.15</v>
      </c>
    </row>
    <row r="130" spans="1:8" ht="15" customHeight="1" outlineLevel="7">
      <c r="A130" s="14" t="s">
        <v>143</v>
      </c>
      <c r="B130" s="16" t="s">
        <v>182</v>
      </c>
      <c r="C130" s="15" t="s">
        <v>80</v>
      </c>
      <c r="D130" s="15" t="s">
        <v>171</v>
      </c>
      <c r="E130" s="15" t="s">
        <v>16</v>
      </c>
      <c r="F130" s="29">
        <v>2660000</v>
      </c>
      <c r="G130" s="33">
        <v>-327593.85</v>
      </c>
      <c r="H130" s="34">
        <f>SUM(F130:G130)</f>
        <v>2332406.15</v>
      </c>
    </row>
    <row r="131" spans="1:8" ht="15" customHeight="1" outlineLevel="7">
      <c r="A131" s="37" t="s">
        <v>200</v>
      </c>
      <c r="B131" s="17" t="s">
        <v>182</v>
      </c>
      <c r="C131" s="38" t="s">
        <v>197</v>
      </c>
      <c r="D131" s="38"/>
      <c r="E131" s="38"/>
      <c r="F131" s="22"/>
      <c r="G131" s="45"/>
      <c r="H131" s="44">
        <f>H132</f>
        <v>150000</v>
      </c>
    </row>
    <row r="132" spans="1:8" ht="15" customHeight="1" outlineLevel="7">
      <c r="A132" s="14" t="s">
        <v>199</v>
      </c>
      <c r="B132" s="16" t="s">
        <v>182</v>
      </c>
      <c r="C132" s="15" t="s">
        <v>197</v>
      </c>
      <c r="D132" s="15" t="s">
        <v>18</v>
      </c>
      <c r="E132" s="15"/>
      <c r="F132" s="29"/>
      <c r="G132" s="33"/>
      <c r="H132" s="34">
        <f>H133</f>
        <v>150000</v>
      </c>
    </row>
    <row r="133" spans="1:8" ht="15" customHeight="1" outlineLevel="7">
      <c r="A133" s="5" t="s">
        <v>20</v>
      </c>
      <c r="B133" s="16" t="s">
        <v>182</v>
      </c>
      <c r="C133" s="15" t="s">
        <v>197</v>
      </c>
      <c r="D133" s="15" t="s">
        <v>198</v>
      </c>
      <c r="E133" s="15" t="s">
        <v>21</v>
      </c>
      <c r="F133" s="29"/>
      <c r="G133" s="33"/>
      <c r="H133" s="34">
        <f>H134</f>
        <v>150000</v>
      </c>
    </row>
    <row r="134" spans="1:8" ht="15" customHeight="1" outlineLevel="7">
      <c r="A134" s="5" t="s">
        <v>22</v>
      </c>
      <c r="B134" s="16" t="s">
        <v>182</v>
      </c>
      <c r="C134" s="15" t="s">
        <v>197</v>
      </c>
      <c r="D134" s="15" t="s">
        <v>198</v>
      </c>
      <c r="E134" s="15" t="s">
        <v>23</v>
      </c>
      <c r="F134" s="29"/>
      <c r="G134" s="33">
        <v>150000</v>
      </c>
      <c r="H134" s="34">
        <v>150000</v>
      </c>
    </row>
    <row r="135" spans="1:8" ht="15" customHeight="1">
      <c r="A135" s="3" t="s">
        <v>91</v>
      </c>
      <c r="B135" s="17" t="s">
        <v>182</v>
      </c>
      <c r="C135" s="4" t="s">
        <v>92</v>
      </c>
      <c r="D135" s="4"/>
      <c r="E135" s="4"/>
      <c r="F135" s="28">
        <f>F136</f>
        <v>560000</v>
      </c>
      <c r="G135" s="33"/>
      <c r="H135" s="34">
        <f>H136</f>
        <v>220000</v>
      </c>
    </row>
    <row r="136" spans="1:8" ht="15" customHeight="1" outlineLevel="1">
      <c r="A136" s="5" t="s">
        <v>93</v>
      </c>
      <c r="B136" s="16" t="s">
        <v>182</v>
      </c>
      <c r="C136" s="6" t="s">
        <v>94</v>
      </c>
      <c r="D136" s="6"/>
      <c r="E136" s="6"/>
      <c r="F136" s="29">
        <f>F137+F152</f>
        <v>560000</v>
      </c>
      <c r="G136" s="33"/>
      <c r="H136" s="34">
        <f>H137</f>
        <v>220000</v>
      </c>
    </row>
    <row r="137" spans="1:8" ht="25.5" customHeight="1" outlineLevel="2">
      <c r="A137" s="5" t="s">
        <v>155</v>
      </c>
      <c r="B137" s="16" t="s">
        <v>182</v>
      </c>
      <c r="C137" s="6" t="s">
        <v>94</v>
      </c>
      <c r="D137" s="6" t="s">
        <v>95</v>
      </c>
      <c r="E137" s="6"/>
      <c r="F137" s="29">
        <f>F138+F148</f>
        <v>560000</v>
      </c>
      <c r="G137" s="32">
        <f>G138+G148</f>
        <v>0</v>
      </c>
      <c r="H137" s="32">
        <f>H138+H148</f>
        <v>220000</v>
      </c>
    </row>
    <row r="138" spans="1:8" ht="15" customHeight="1" outlineLevel="3">
      <c r="A138" s="5" t="s">
        <v>96</v>
      </c>
      <c r="B138" s="16" t="s">
        <v>182</v>
      </c>
      <c r="C138" s="6" t="s">
        <v>94</v>
      </c>
      <c r="D138" s="6" t="s">
        <v>97</v>
      </c>
      <c r="E138" s="6"/>
      <c r="F138" s="29">
        <f>F139</f>
        <v>40000</v>
      </c>
      <c r="G138" s="33"/>
      <c r="H138" s="34">
        <f>H139</f>
        <v>0</v>
      </c>
    </row>
    <row r="139" spans="1:8" ht="15" customHeight="1" outlineLevel="4">
      <c r="A139" s="5" t="s">
        <v>98</v>
      </c>
      <c r="B139" s="16" t="s">
        <v>182</v>
      </c>
      <c r="C139" s="6" t="s">
        <v>94</v>
      </c>
      <c r="D139" s="6" t="s">
        <v>99</v>
      </c>
      <c r="E139" s="6"/>
      <c r="F139" s="29">
        <f>F140</f>
        <v>40000</v>
      </c>
      <c r="G139" s="33"/>
      <c r="H139" s="34">
        <f>H140</f>
        <v>0</v>
      </c>
    </row>
    <row r="140" spans="1:8" ht="25.5" customHeight="1" outlineLevel="5">
      <c r="A140" s="5" t="s">
        <v>100</v>
      </c>
      <c r="B140" s="16" t="s">
        <v>182</v>
      </c>
      <c r="C140" s="6" t="s">
        <v>94</v>
      </c>
      <c r="D140" s="6" t="s">
        <v>101</v>
      </c>
      <c r="E140" s="6"/>
      <c r="F140" s="29">
        <f>F143+F145</f>
        <v>40000</v>
      </c>
      <c r="G140" s="33"/>
      <c r="H140" s="34">
        <f>H143</f>
        <v>0</v>
      </c>
    </row>
    <row r="141" spans="1:8" ht="51" customHeight="1" hidden="1" outlineLevel="6">
      <c r="A141" s="5" t="s">
        <v>29</v>
      </c>
      <c r="B141" s="16" t="s">
        <v>182</v>
      </c>
      <c r="C141" s="6" t="s">
        <v>94</v>
      </c>
      <c r="D141" s="6" t="s">
        <v>101</v>
      </c>
      <c r="E141" s="6" t="s">
        <v>30</v>
      </c>
      <c r="F141" s="29">
        <f>F142</f>
        <v>0</v>
      </c>
      <c r="G141" s="33"/>
      <c r="H141" s="34">
        <f>SUM(F141:G141)</f>
        <v>0</v>
      </c>
    </row>
    <row r="142" spans="1:8" ht="15" customHeight="1" hidden="1" outlineLevel="7">
      <c r="A142" s="5" t="s">
        <v>102</v>
      </c>
      <c r="B142" s="16" t="s">
        <v>182</v>
      </c>
      <c r="C142" s="6" t="s">
        <v>94</v>
      </c>
      <c r="D142" s="6" t="s">
        <v>101</v>
      </c>
      <c r="E142" s="6" t="s">
        <v>103</v>
      </c>
      <c r="F142" s="29">
        <v>0</v>
      </c>
      <c r="G142" s="33"/>
      <c r="H142" s="34">
        <f>SUM(F142:G142)</f>
        <v>0</v>
      </c>
    </row>
    <row r="143" spans="1:8" ht="25.5" customHeight="1" outlineLevel="6" collapsed="1">
      <c r="A143" s="5" t="s">
        <v>13</v>
      </c>
      <c r="B143" s="16" t="s">
        <v>182</v>
      </c>
      <c r="C143" s="6" t="s">
        <v>94</v>
      </c>
      <c r="D143" s="6" t="s">
        <v>101</v>
      </c>
      <c r="E143" s="6" t="s">
        <v>14</v>
      </c>
      <c r="F143" s="29">
        <f>F144</f>
        <v>40000</v>
      </c>
      <c r="G143" s="33"/>
      <c r="H143" s="34">
        <f>H144</f>
        <v>0</v>
      </c>
    </row>
    <row r="144" spans="1:8" ht="25.5" customHeight="1" outlineLevel="7">
      <c r="A144" s="5" t="s">
        <v>15</v>
      </c>
      <c r="B144" s="16" t="s">
        <v>182</v>
      </c>
      <c r="C144" s="6" t="s">
        <v>94</v>
      </c>
      <c r="D144" s="6" t="s">
        <v>101</v>
      </c>
      <c r="E144" s="6" t="s">
        <v>16</v>
      </c>
      <c r="F144" s="29">
        <v>40000</v>
      </c>
      <c r="G144" s="33">
        <v>-40000</v>
      </c>
      <c r="H144" s="34">
        <f>SUM(F144:G144)</f>
        <v>0</v>
      </c>
    </row>
    <row r="145" spans="1:8" ht="15" customHeight="1" hidden="1" outlineLevel="6">
      <c r="A145" s="5" t="s">
        <v>33</v>
      </c>
      <c r="B145" s="16" t="s">
        <v>182</v>
      </c>
      <c r="C145" s="6" t="s">
        <v>94</v>
      </c>
      <c r="D145" s="6" t="s">
        <v>101</v>
      </c>
      <c r="E145" s="6" t="s">
        <v>34</v>
      </c>
      <c r="F145" s="29">
        <f>F146</f>
        <v>0</v>
      </c>
      <c r="G145" s="33"/>
      <c r="H145" s="34">
        <f>SUM(F145:G145)</f>
        <v>0</v>
      </c>
    </row>
    <row r="146" spans="1:8" ht="15" customHeight="1" hidden="1" outlineLevel="7">
      <c r="A146" s="5" t="s">
        <v>35</v>
      </c>
      <c r="B146" s="16" t="s">
        <v>182</v>
      </c>
      <c r="C146" s="6" t="s">
        <v>94</v>
      </c>
      <c r="D146" s="6" t="s">
        <v>101</v>
      </c>
      <c r="E146" s="6" t="s">
        <v>36</v>
      </c>
      <c r="F146" s="29">
        <v>0</v>
      </c>
      <c r="G146" s="33"/>
      <c r="H146" s="34">
        <f>SUM(F146:G146)</f>
        <v>0</v>
      </c>
    </row>
    <row r="147" spans="1:8" ht="15" customHeight="1" outlineLevel="7">
      <c r="A147" s="5" t="s">
        <v>165</v>
      </c>
      <c r="B147" s="16" t="s">
        <v>182</v>
      </c>
      <c r="C147" s="6" t="s">
        <v>94</v>
      </c>
      <c r="D147" s="6" t="s">
        <v>166</v>
      </c>
      <c r="E147" s="6"/>
      <c r="F147" s="29">
        <f>F148</f>
        <v>520000</v>
      </c>
      <c r="G147" s="33"/>
      <c r="H147" s="34">
        <f>H148</f>
        <v>220000</v>
      </c>
    </row>
    <row r="148" spans="1:8" ht="25.5" customHeight="1" outlineLevel="3">
      <c r="A148" s="5" t="s">
        <v>168</v>
      </c>
      <c r="B148" s="16" t="s">
        <v>182</v>
      </c>
      <c r="C148" s="6" t="s">
        <v>94</v>
      </c>
      <c r="D148" s="6" t="s">
        <v>167</v>
      </c>
      <c r="E148" s="6"/>
      <c r="F148" s="29">
        <f>F149</f>
        <v>520000</v>
      </c>
      <c r="G148" s="33"/>
      <c r="H148" s="34">
        <f>H149</f>
        <v>220000</v>
      </c>
    </row>
    <row r="149" spans="1:8" ht="25.5" customHeight="1" outlineLevel="5">
      <c r="A149" s="5" t="s">
        <v>170</v>
      </c>
      <c r="B149" s="16" t="s">
        <v>182</v>
      </c>
      <c r="C149" s="6" t="s">
        <v>94</v>
      </c>
      <c r="D149" s="6" t="s">
        <v>169</v>
      </c>
      <c r="E149" s="6"/>
      <c r="F149" s="29">
        <f>F150</f>
        <v>520000</v>
      </c>
      <c r="G149" s="33"/>
      <c r="H149" s="34">
        <f>H150</f>
        <v>220000</v>
      </c>
    </row>
    <row r="150" spans="1:8" ht="25.5" customHeight="1" outlineLevel="6">
      <c r="A150" s="5" t="s">
        <v>13</v>
      </c>
      <c r="B150" s="16" t="s">
        <v>182</v>
      </c>
      <c r="C150" s="6" t="s">
        <v>94</v>
      </c>
      <c r="D150" s="6" t="s">
        <v>169</v>
      </c>
      <c r="E150" s="6" t="s">
        <v>14</v>
      </c>
      <c r="F150" s="29">
        <f>F151</f>
        <v>520000</v>
      </c>
      <c r="G150" s="33"/>
      <c r="H150" s="34">
        <f>H151</f>
        <v>220000</v>
      </c>
    </row>
    <row r="151" spans="1:8" ht="25.5" customHeight="1" outlineLevel="7">
      <c r="A151" s="5" t="s">
        <v>15</v>
      </c>
      <c r="B151" s="16" t="s">
        <v>182</v>
      </c>
      <c r="C151" s="6" t="s">
        <v>94</v>
      </c>
      <c r="D151" s="6" t="s">
        <v>169</v>
      </c>
      <c r="E151" s="6" t="s">
        <v>16</v>
      </c>
      <c r="F151" s="29">
        <v>520000</v>
      </c>
      <c r="G151" s="33">
        <v>-300000</v>
      </c>
      <c r="H151" s="34">
        <f aca="true" t="shared" si="6" ref="H151:H168">SUM(F151:G151)</f>
        <v>220000</v>
      </c>
    </row>
    <row r="152" spans="1:8" ht="25.5" customHeight="1" hidden="1" outlineLevel="7">
      <c r="A152" s="14" t="s">
        <v>144</v>
      </c>
      <c r="B152" s="16" t="s">
        <v>182</v>
      </c>
      <c r="C152" s="15" t="s">
        <v>94</v>
      </c>
      <c r="D152" s="15" t="s">
        <v>18</v>
      </c>
      <c r="E152" s="15"/>
      <c r="F152" s="29">
        <f>F153</f>
        <v>0</v>
      </c>
      <c r="G152" s="33"/>
      <c r="H152" s="34">
        <f t="shared" si="6"/>
        <v>0</v>
      </c>
    </row>
    <row r="153" spans="1:8" ht="25.5" customHeight="1" hidden="1" outlineLevel="7">
      <c r="A153" s="14" t="s">
        <v>145</v>
      </c>
      <c r="B153" s="16" t="s">
        <v>182</v>
      </c>
      <c r="C153" s="15" t="s">
        <v>94</v>
      </c>
      <c r="D153" s="15" t="s">
        <v>146</v>
      </c>
      <c r="E153" s="15"/>
      <c r="F153" s="29">
        <f>F154</f>
        <v>0</v>
      </c>
      <c r="G153" s="33"/>
      <c r="H153" s="34">
        <f t="shared" si="6"/>
        <v>0</v>
      </c>
    </row>
    <row r="154" spans="1:8" ht="25.5" customHeight="1" hidden="1" outlineLevel="7">
      <c r="A154" s="14" t="s">
        <v>156</v>
      </c>
      <c r="B154" s="16" t="s">
        <v>182</v>
      </c>
      <c r="C154" s="15" t="s">
        <v>94</v>
      </c>
      <c r="D154" s="15" t="s">
        <v>146</v>
      </c>
      <c r="E154" s="15"/>
      <c r="F154" s="29">
        <f>F155</f>
        <v>0</v>
      </c>
      <c r="G154" s="33"/>
      <c r="H154" s="34">
        <f t="shared" si="6"/>
        <v>0</v>
      </c>
    </row>
    <row r="155" spans="1:8" ht="25.5" customHeight="1" hidden="1" outlineLevel="7">
      <c r="A155" s="14" t="s">
        <v>147</v>
      </c>
      <c r="B155" s="16" t="s">
        <v>182</v>
      </c>
      <c r="C155" s="15" t="s">
        <v>94</v>
      </c>
      <c r="D155" s="15" t="s">
        <v>146</v>
      </c>
      <c r="E155" s="15" t="s">
        <v>14</v>
      </c>
      <c r="F155" s="29">
        <f>F156</f>
        <v>0</v>
      </c>
      <c r="G155" s="33"/>
      <c r="H155" s="34">
        <f t="shared" si="6"/>
        <v>0</v>
      </c>
    </row>
    <row r="156" spans="1:8" ht="25.5" customHeight="1" hidden="1" outlineLevel="7">
      <c r="A156" s="14" t="s">
        <v>118</v>
      </c>
      <c r="B156" s="16" t="s">
        <v>182</v>
      </c>
      <c r="C156" s="15" t="s">
        <v>94</v>
      </c>
      <c r="D156" s="15" t="s">
        <v>146</v>
      </c>
      <c r="E156" s="15" t="s">
        <v>16</v>
      </c>
      <c r="F156" s="29">
        <v>0</v>
      </c>
      <c r="G156" s="33"/>
      <c r="H156" s="34">
        <f t="shared" si="6"/>
        <v>0</v>
      </c>
    </row>
    <row r="157" spans="1:8" ht="15" customHeight="1" collapsed="1">
      <c r="A157" s="3" t="s">
        <v>104</v>
      </c>
      <c r="B157" s="17" t="s">
        <v>182</v>
      </c>
      <c r="C157" s="4" t="s">
        <v>105</v>
      </c>
      <c r="D157" s="4"/>
      <c r="E157" s="4"/>
      <c r="F157" s="28">
        <f>F158+F164</f>
        <v>183854</v>
      </c>
      <c r="G157" s="33"/>
      <c r="H157" s="34">
        <f t="shared" si="6"/>
        <v>183854</v>
      </c>
    </row>
    <row r="158" spans="1:8" ht="15" customHeight="1" outlineLevel="1">
      <c r="A158" s="5" t="s">
        <v>106</v>
      </c>
      <c r="B158" s="16" t="s">
        <v>182</v>
      </c>
      <c r="C158" s="6" t="s">
        <v>107</v>
      </c>
      <c r="D158" s="6"/>
      <c r="E158" s="6"/>
      <c r="F158" s="29">
        <f>F159</f>
        <v>133854</v>
      </c>
      <c r="G158" s="33"/>
      <c r="H158" s="34">
        <f t="shared" si="6"/>
        <v>133854</v>
      </c>
    </row>
    <row r="159" spans="1:8" ht="38.25" customHeight="1" outlineLevel="2">
      <c r="A159" s="5" t="s">
        <v>157</v>
      </c>
      <c r="B159" s="16" t="s">
        <v>182</v>
      </c>
      <c r="C159" s="6" t="s">
        <v>107</v>
      </c>
      <c r="D159" s="6" t="s">
        <v>108</v>
      </c>
      <c r="E159" s="6"/>
      <c r="F159" s="29">
        <f>F160</f>
        <v>133854</v>
      </c>
      <c r="G159" s="33"/>
      <c r="H159" s="34">
        <f t="shared" si="6"/>
        <v>133854</v>
      </c>
    </row>
    <row r="160" spans="1:8" ht="15" customHeight="1" outlineLevel="4">
      <c r="A160" s="5" t="s">
        <v>109</v>
      </c>
      <c r="B160" s="16" t="s">
        <v>182</v>
      </c>
      <c r="C160" s="6" t="s">
        <v>107</v>
      </c>
      <c r="D160" s="6" t="s">
        <v>110</v>
      </c>
      <c r="E160" s="6"/>
      <c r="F160" s="29">
        <f>F161</f>
        <v>133854</v>
      </c>
      <c r="G160" s="33"/>
      <c r="H160" s="34">
        <f t="shared" si="6"/>
        <v>133854</v>
      </c>
    </row>
    <row r="161" spans="1:8" ht="25.5" customHeight="1" outlineLevel="5">
      <c r="A161" s="5" t="s">
        <v>111</v>
      </c>
      <c r="B161" s="16" t="s">
        <v>182</v>
      </c>
      <c r="C161" s="6" t="s">
        <v>107</v>
      </c>
      <c r="D161" s="6" t="s">
        <v>112</v>
      </c>
      <c r="E161" s="6"/>
      <c r="F161" s="29">
        <f>F162</f>
        <v>133854</v>
      </c>
      <c r="G161" s="33"/>
      <c r="H161" s="34">
        <f t="shared" si="6"/>
        <v>133854</v>
      </c>
    </row>
    <row r="162" spans="1:8" ht="15" customHeight="1" outlineLevel="6">
      <c r="A162" s="5" t="s">
        <v>20</v>
      </c>
      <c r="B162" s="16" t="s">
        <v>182</v>
      </c>
      <c r="C162" s="6" t="s">
        <v>107</v>
      </c>
      <c r="D162" s="6" t="s">
        <v>112</v>
      </c>
      <c r="E162" s="6" t="s">
        <v>21</v>
      </c>
      <c r="F162" s="29">
        <f>F163</f>
        <v>133854</v>
      </c>
      <c r="G162" s="33"/>
      <c r="H162" s="34">
        <f t="shared" si="6"/>
        <v>133854</v>
      </c>
    </row>
    <row r="163" spans="1:8" ht="15" customHeight="1" outlineLevel="7">
      <c r="A163" s="5" t="s">
        <v>22</v>
      </c>
      <c r="B163" s="16" t="s">
        <v>182</v>
      </c>
      <c r="C163" s="6" t="s">
        <v>107</v>
      </c>
      <c r="D163" s="6" t="s">
        <v>112</v>
      </c>
      <c r="E163" s="6" t="s">
        <v>23</v>
      </c>
      <c r="F163" s="29">
        <v>133854</v>
      </c>
      <c r="G163" s="33"/>
      <c r="H163" s="34">
        <f t="shared" si="6"/>
        <v>133854</v>
      </c>
    </row>
    <row r="164" spans="1:8" ht="15" customHeight="1" outlineLevel="7">
      <c r="A164" s="5" t="s">
        <v>175</v>
      </c>
      <c r="B164" s="16" t="s">
        <v>182</v>
      </c>
      <c r="C164" s="6" t="s">
        <v>178</v>
      </c>
      <c r="D164" s="6"/>
      <c r="E164" s="6"/>
      <c r="F164" s="29">
        <f>F165</f>
        <v>50000</v>
      </c>
      <c r="G164" s="33"/>
      <c r="H164" s="34">
        <f t="shared" si="6"/>
        <v>50000</v>
      </c>
    </row>
    <row r="165" spans="1:8" ht="15" customHeight="1" outlineLevel="7">
      <c r="A165" s="5" t="s">
        <v>144</v>
      </c>
      <c r="B165" s="16" t="s">
        <v>182</v>
      </c>
      <c r="C165" s="6" t="s">
        <v>178</v>
      </c>
      <c r="D165" s="6" t="s">
        <v>180</v>
      </c>
      <c r="E165" s="6"/>
      <c r="F165" s="29">
        <f>F166</f>
        <v>50000</v>
      </c>
      <c r="G165" s="33"/>
      <c r="H165" s="34">
        <f t="shared" si="6"/>
        <v>50000</v>
      </c>
    </row>
    <row r="166" spans="1:8" ht="15" customHeight="1" outlineLevel="7">
      <c r="A166" s="5" t="s">
        <v>174</v>
      </c>
      <c r="B166" s="16" t="s">
        <v>182</v>
      </c>
      <c r="C166" s="6" t="s">
        <v>178</v>
      </c>
      <c r="D166" s="6" t="s">
        <v>179</v>
      </c>
      <c r="E166" s="6"/>
      <c r="F166" s="29">
        <f>F167</f>
        <v>50000</v>
      </c>
      <c r="G166" s="33"/>
      <c r="H166" s="34">
        <f t="shared" si="6"/>
        <v>50000</v>
      </c>
    </row>
    <row r="167" spans="1:8" ht="15" customHeight="1" outlineLevel="7">
      <c r="A167" s="5" t="s">
        <v>189</v>
      </c>
      <c r="B167" s="16" t="s">
        <v>182</v>
      </c>
      <c r="C167" s="6" t="s">
        <v>178</v>
      </c>
      <c r="D167" s="6" t="s">
        <v>179</v>
      </c>
      <c r="E167" s="6" t="s">
        <v>177</v>
      </c>
      <c r="F167" s="29">
        <f>F168</f>
        <v>50000</v>
      </c>
      <c r="G167" s="33"/>
      <c r="H167" s="34">
        <f t="shared" si="6"/>
        <v>50000</v>
      </c>
    </row>
    <row r="168" spans="1:8" ht="15" customHeight="1" outlineLevel="7">
      <c r="A168" s="5" t="s">
        <v>173</v>
      </c>
      <c r="B168" s="16" t="s">
        <v>182</v>
      </c>
      <c r="C168" s="6" t="s">
        <v>178</v>
      </c>
      <c r="D168" s="6" t="s">
        <v>179</v>
      </c>
      <c r="E168" s="6" t="s">
        <v>176</v>
      </c>
      <c r="F168" s="29">
        <v>50000</v>
      </c>
      <c r="G168" s="33"/>
      <c r="H168" s="34">
        <f t="shared" si="6"/>
        <v>50000</v>
      </c>
    </row>
    <row r="169" spans="1:8" ht="15" customHeight="1" outlineLevel="7">
      <c r="A169" s="10" t="s">
        <v>124</v>
      </c>
      <c r="B169" s="17" t="s">
        <v>182</v>
      </c>
      <c r="C169" s="11" t="s">
        <v>123</v>
      </c>
      <c r="D169" s="11"/>
      <c r="E169" s="11"/>
      <c r="F169" s="22">
        <f aca="true" t="shared" si="7" ref="F169:F174">F170</f>
        <v>20000</v>
      </c>
      <c r="G169" s="33"/>
      <c r="H169" s="34">
        <f>H171</f>
        <v>0</v>
      </c>
    </row>
    <row r="170" spans="1:8" ht="15" customHeight="1" outlineLevel="7">
      <c r="A170" s="10" t="s">
        <v>125</v>
      </c>
      <c r="B170" s="17" t="s">
        <v>182</v>
      </c>
      <c r="C170" s="11" t="s">
        <v>126</v>
      </c>
      <c r="D170" s="11"/>
      <c r="E170" s="11"/>
      <c r="F170" s="22">
        <f t="shared" si="7"/>
        <v>20000</v>
      </c>
      <c r="G170" s="33"/>
      <c r="H170" s="34">
        <f>H171</f>
        <v>0</v>
      </c>
    </row>
    <row r="171" spans="1:8" ht="37.5" customHeight="1" outlineLevel="7">
      <c r="A171" s="5" t="s">
        <v>158</v>
      </c>
      <c r="B171" s="16" t="s">
        <v>182</v>
      </c>
      <c r="C171" s="6" t="s">
        <v>126</v>
      </c>
      <c r="D171" s="6" t="s">
        <v>127</v>
      </c>
      <c r="E171" s="6"/>
      <c r="F171" s="29">
        <f t="shared" si="7"/>
        <v>20000</v>
      </c>
      <c r="G171" s="33"/>
      <c r="H171" s="34">
        <f>H172</f>
        <v>0</v>
      </c>
    </row>
    <row r="172" spans="1:8" ht="24.75" customHeight="1" outlineLevel="7">
      <c r="A172" s="5" t="s">
        <v>128</v>
      </c>
      <c r="B172" s="16" t="s">
        <v>182</v>
      </c>
      <c r="C172" s="6" t="s">
        <v>126</v>
      </c>
      <c r="D172" s="6" t="s">
        <v>129</v>
      </c>
      <c r="E172" s="6"/>
      <c r="F172" s="29">
        <f t="shared" si="7"/>
        <v>20000</v>
      </c>
      <c r="G172" s="33"/>
      <c r="H172" s="34">
        <f>H173</f>
        <v>0</v>
      </c>
    </row>
    <row r="173" spans="1:8" ht="15" customHeight="1" outlineLevel="7">
      <c r="A173" s="5" t="s">
        <v>130</v>
      </c>
      <c r="B173" s="16" t="s">
        <v>182</v>
      </c>
      <c r="C173" s="6" t="s">
        <v>126</v>
      </c>
      <c r="D173" s="6" t="s">
        <v>131</v>
      </c>
      <c r="E173" s="6"/>
      <c r="F173" s="29">
        <f t="shared" si="7"/>
        <v>20000</v>
      </c>
      <c r="G173" s="33"/>
      <c r="H173" s="34">
        <f>H174</f>
        <v>0</v>
      </c>
    </row>
    <row r="174" spans="1:8" ht="26.25" customHeight="1" outlineLevel="7">
      <c r="A174" s="5" t="s">
        <v>132</v>
      </c>
      <c r="B174" s="16" t="s">
        <v>182</v>
      </c>
      <c r="C174" s="6" t="s">
        <v>126</v>
      </c>
      <c r="D174" s="6" t="s">
        <v>131</v>
      </c>
      <c r="E174" s="6" t="s">
        <v>14</v>
      </c>
      <c r="F174" s="29">
        <f t="shared" si="7"/>
        <v>20000</v>
      </c>
      <c r="G174" s="33"/>
      <c r="H174" s="34">
        <f>H175</f>
        <v>0</v>
      </c>
    </row>
    <row r="175" spans="1:8" ht="27.75" customHeight="1" outlineLevel="7">
      <c r="A175" s="5" t="s">
        <v>15</v>
      </c>
      <c r="B175" s="16" t="s">
        <v>182</v>
      </c>
      <c r="C175" s="6" t="s">
        <v>126</v>
      </c>
      <c r="D175" s="6" t="s">
        <v>131</v>
      </c>
      <c r="E175" s="6" t="s">
        <v>16</v>
      </c>
      <c r="F175" s="29">
        <v>20000</v>
      </c>
      <c r="G175" s="33">
        <v>-20000</v>
      </c>
      <c r="H175" s="34">
        <f>SUM(F175:G175)</f>
        <v>0</v>
      </c>
    </row>
    <row r="176" spans="1:8" ht="12.75" customHeight="1">
      <c r="A176" s="7" t="s">
        <v>113</v>
      </c>
      <c r="B176" s="7"/>
      <c r="C176" s="7"/>
      <c r="D176" s="7"/>
      <c r="E176" s="7"/>
      <c r="F176" s="31">
        <f>F11+F54+F63+F72+F90+F135+F157+F169</f>
        <v>17488718.69</v>
      </c>
      <c r="G176" s="46">
        <f>G175+G151+G144+G134+G130+G125+G122+G118+G112+G108+G93+G79+G71+G67+G49+G47+G42+G37+G28+G27</f>
        <v>2359849.42</v>
      </c>
      <c r="H176" s="48">
        <f>H11+H54+H63+H72+H90+H135+H157+H169+H131</f>
        <v>19848568.11</v>
      </c>
    </row>
    <row r="177" spans="1:8" ht="12.75" customHeight="1">
      <c r="A177" s="8"/>
      <c r="B177" s="8"/>
      <c r="C177" s="8"/>
      <c r="D177" s="8"/>
      <c r="E177" s="8"/>
      <c r="F177" s="35"/>
      <c r="H177" s="47"/>
    </row>
    <row r="178" spans="1:6" ht="12.75" customHeight="1">
      <c r="A178" s="61"/>
      <c r="B178" s="61"/>
      <c r="C178" s="62"/>
      <c r="D178" s="62"/>
      <c r="E178" s="62"/>
      <c r="F178" s="9"/>
    </row>
  </sheetData>
  <sheetProtection/>
  <mergeCells count="15">
    <mergeCell ref="D1:F1"/>
    <mergeCell ref="G7:G8"/>
    <mergeCell ref="H7:H8"/>
    <mergeCell ref="A178:E178"/>
    <mergeCell ref="A2:F2"/>
    <mergeCell ref="A3:F3"/>
    <mergeCell ref="A4:F4"/>
    <mergeCell ref="A5:F5"/>
    <mergeCell ref="A6:F6"/>
    <mergeCell ref="B7:B8"/>
    <mergeCell ref="A7:A8"/>
    <mergeCell ref="C7:C8"/>
    <mergeCell ref="D7:D8"/>
    <mergeCell ref="E7:E8"/>
    <mergeCell ref="F7:F8"/>
  </mergeCells>
  <printOptions/>
  <pageMargins left="0.2362204724409449" right="0.2362204724409449" top="0.7480314960629921" bottom="0.7480314960629921" header="0.31496062992125984" footer="0.31496062992125984"/>
  <pageSetup errors="blank" fitToHeight="0" fitToWidth="1" horizontalDpi="600" verticalDpi="600" orientation="portrait" paperSize="9" scale="65" r:id="rId1"/>
  <headerFooter>
    <oddFooter>&amp;R&amp;"Times New Roman,обычный"&amp;14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2021-11-12T09:43:38Z</cp:lastPrinted>
  <dcterms:created xsi:type="dcterms:W3CDTF">2017-11-22T11:58:57Z</dcterms:created>
  <dcterms:modified xsi:type="dcterms:W3CDTF">2021-11-16T08:55:34Z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