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7895" windowHeight="11190"/>
  </bookViews>
  <sheets>
    <sheet name="Документ" sheetId="2" r:id="rId1"/>
  </sheets>
  <definedNames>
    <definedName name="_xlnm.Print_Titles" localSheetId="0">Документ!$7:$8</definedName>
  </definedNames>
  <calcPr calcId="144525"/>
</workbook>
</file>

<file path=xl/calcChain.xml><?xml version="1.0" encoding="utf-8"?>
<calcChain xmlns="http://schemas.openxmlformats.org/spreadsheetml/2006/main">
  <c r="AF10" i="2" l="1"/>
  <c r="AF11" i="2"/>
  <c r="AF22" i="2"/>
  <c r="AF23" i="2"/>
  <c r="AF24" i="2"/>
  <c r="AF26" i="2"/>
  <c r="AF27" i="2"/>
  <c r="AF29" i="2"/>
  <c r="AF30" i="2"/>
  <c r="AF31" i="2"/>
  <c r="AF32" i="2"/>
  <c r="AF34" i="2"/>
  <c r="AF35" i="2"/>
  <c r="AF36" i="2"/>
  <c r="AF37" i="2"/>
  <c r="AF38" i="2"/>
  <c r="AF41" i="2"/>
  <c r="AF42" i="2"/>
  <c r="AF43" i="2"/>
  <c r="AF44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9" i="2"/>
  <c r="AA59" i="2"/>
  <c r="AA9" i="2"/>
  <c r="AA10" i="2"/>
  <c r="R59" i="2"/>
  <c r="R9" i="2"/>
  <c r="AA57" i="2"/>
  <c r="AA52" i="2"/>
  <c r="AA47" i="2"/>
  <c r="AA45" i="2"/>
  <c r="AA43" i="2"/>
  <c r="R41" i="2"/>
  <c r="AA37" i="2"/>
  <c r="AA34" i="2"/>
  <c r="AA31" i="2"/>
  <c r="AA26" i="2"/>
  <c r="AA22" i="2"/>
  <c r="AA20" i="2"/>
  <c r="AA16" i="2"/>
</calcChain>
</file>

<file path=xl/sharedStrings.xml><?xml version="1.0" encoding="utf-8"?>
<sst xmlns="http://schemas.openxmlformats.org/spreadsheetml/2006/main" count="193" uniqueCount="111">
  <si>
    <t>Единица измерения: руб.</t>
  </si>
  <si>
    <t/>
  </si>
  <si>
    <t>Наименование показателя</t>
  </si>
  <si>
    <t>Код</t>
  </si>
  <si>
    <t>Документ</t>
  </si>
  <si>
    <t>Плательщик</t>
  </si>
  <si>
    <t>План на год</t>
  </si>
  <si>
    <t>Уточненный план на год</t>
  </si>
  <si>
    <t>Исполнение с начала года</t>
  </si>
  <si>
    <t>Исполнение за отчетный период</t>
  </si>
  <si>
    <t>Расхождение за отчетный период</t>
  </si>
  <si>
    <t>Расхождение кассового плана</t>
  </si>
  <si>
    <t>Итого</t>
  </si>
  <si>
    <t>% исполнения</t>
  </si>
  <si>
    <t>00000000000000000000</t>
  </si>
  <si>
    <t>00010102010010000000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</si>
  <si>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</si>
  <si>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</si>
  <si>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 xml:space="preserve">          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</si>
  <si>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18210102010012100110</t>
  </si>
  <si>
    <t xml:space="preserve">          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</si>
  <si>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18210102010013000110</t>
  </si>
  <si>
    <t xml:space="preserve">                       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</si>
  <si>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00010102020010000000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</si>
  <si>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</si>
  <si>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</si>
  <si>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 xml:space="preserve">          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</si>
  <si>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00010102030010000000</t>
  </si>
  <si>
    <t xml:space="preserve">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</si>
  <si>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</si>
  <si>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 xml:space="preserve">                  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</si>
  <si>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18210102030012100110</t>
  </si>
  <si>
    <t xml:space="preserve">                  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</si>
  <si>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00010102080010000000</t>
  </si>
  <si>
    <t xml:space="preserve">     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</si>
  <si>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18210102080011000110</t>
  </si>
  <si>
    <t xml:space="preserve">                        Налог на доходы физических лиц части суммы налога, превышающей 650 000 рублей, относящейся к части налоговой базы, превышающей 5 000 000 рублей</t>
  </si>
  <si>
    <t>00010501011010000000</t>
  </si>
  <si>
    <t xml:space="preserve">          Налог, взимаемый с налогоплательщиков, выбравших в качестве объекта налогообложения доходы</t>
  </si>
  <si>
    <t>18210501011011000110</t>
  </si>
  <si>
    <t xml:space="preserve">                        Налог, взимаемый с налогоплательщиков, выбравших в качестве объекта налогообложения  доходы</t>
  </si>
  <si>
    <t>18210501011012100110</t>
  </si>
  <si>
    <t xml:space="preserve">                        Налог, взимаемый с налогоплательщиков, выбравших в качестве объекта налогообложения доходы (пени по соответствующему платежу)</t>
  </si>
  <si>
    <t>18210501011013000110</t>
  </si>
  <si>
    <t xml:space="preserve">                        Налог, взимаемый с налогоплательщиков, выбравших в качестве объекта налогообложения доходы, уменьшенные на величину расходов</t>
  </si>
  <si>
    <t>00010501021010000000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</si>
  <si>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</si>
  <si>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18210501021011000110</t>
  </si>
  <si>
    <t>18210501021012100110</t>
  </si>
  <si>
    <t xml:space="preserve">                      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</si>
  <si>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00010503010010000000</t>
  </si>
  <si>
    <t xml:space="preserve">          Единый сельскохозяйственный налог</t>
  </si>
  <si>
    <t>18210503010011000110</t>
  </si>
  <si>
    <t xml:space="preserve">                        Единый сельскохозяйственный налог</t>
  </si>
  <si>
    <t>00010601030100000000</t>
  </si>
  <si>
    <t xml:space="preserve">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</si>
  <si>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18210601030101000110</t>
  </si>
  <si>
    <t xml:space="preserve">                        Налог на имущество физических лиц, взимаемый по ставкам, применяемым  к объектам налогооблажения, расположенным в границах поселений</t>
  </si>
  <si>
    <t>18210601030102100110</t>
  </si>
  <si>
    <t xml:space="preserve">            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</si>
  <si>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00010606033100000000</t>
  </si>
  <si>
    <t xml:space="preserve">          Земельный налог с организаций, обладающих земельным участком, расположенным в границах сельских поселений</t>
  </si>
  <si>
    <t>18210606033101000110</t>
  </si>
  <si>
    <t xml:space="preserve">                        Земельный налог с организаций, обладающих земельным участком, расположенным в границах сельских поселений</t>
  </si>
  <si>
    <t>18210606033102100110</t>
  </si>
  <si>
    <t>00010606043100000000</t>
  </si>
  <si>
    <t xml:space="preserve">          Земельный налог с физических лиц, обладающих земельным участком, расположенным в границах сельских поселений</t>
  </si>
  <si>
    <t>18210606043101000110</t>
  </si>
  <si>
    <t xml:space="preserve">                        Земельный налог с физических, обладающих земельным участком, расположенным в границах сельских поселений</t>
  </si>
  <si>
    <t>18210606043102100110</t>
  </si>
  <si>
    <t xml:space="preserve">                        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</si>
  <si>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00011715030100000000</t>
  </si>
  <si>
    <t xml:space="preserve">          Инициативные платежи, зачисляемые в бюджеты сельских поселений</t>
  </si>
  <si>
    <t>00311715030109001150</t>
  </si>
  <si>
    <t xml:space="preserve">                        Инициативные платежи, зачисляемые в бюджеты сельских поселений на прокладку канализации ул. Центральная - ул. Новая с. Маклино</t>
  </si>
  <si>
    <t>00020215001100000000</t>
  </si>
  <si>
    <t xml:space="preserve">          Дотации бюджетам сельских поселений на выравнивание бюджетной обеспеченности из бюджета субъекта Российской Федерации</t>
  </si>
  <si>
    <t>00320215001100000150</t>
  </si>
  <si>
    <t xml:space="preserve">                        Дотации бюджетам сельских поселений на выравнивание бюджетной обеспеченности</t>
  </si>
  <si>
    <t>00020225555100000000</t>
  </si>
  <si>
    <t xml:space="preserve">          Субсидии бюджетам сельских поселений на реализацию программ формирования современной городской среды</t>
  </si>
  <si>
    <t>00320225555100000150</t>
  </si>
  <si>
    <t xml:space="preserve">                        Субсидии бюджетам сельских поселений на реализацию программ формирования современной городской среды</t>
  </si>
  <si>
    <t>00020229999100000000</t>
  </si>
  <si>
    <t xml:space="preserve">          Прочие субсидии бюджетам сельских поселений</t>
  </si>
  <si>
    <t>00320229999100230150</t>
  </si>
  <si>
    <t xml:space="preserve">                        Прочие субсидии бюджетам муниципальных образований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</si>
  <si>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00320229999100258150</t>
  </si>
  <si>
    <t xml:space="preserve">                        Прочие субсидии бюджетам на реализацию проектов развития общественной инфраструктуры муниципальных образований, основанных на местных инициативах</t>
  </si>
  <si>
    <t>00020230024100000000</t>
  </si>
  <si>
    <t xml:space="preserve">          Субвенции бюджетам сельских поселений на выполнение передаваемых полномочий субъектов Российской Федерации</t>
  </si>
  <si>
    <t>00320230024100332150</t>
  </si>
  <si>
    <t xml:space="preserve">                        Субвенции на выполнение передаваемых полномочий субъектов Российской Федерации в части осуществления государственных полномочий по созданию административных комиссий в муниципальных районах и городских округах Калужской области</t>
  </si>
  <si>
    <t>00020235118100000000</t>
  </si>
  <si>
    <t xml:space="preserve">        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</si>
  <si>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00320235118100000150</t>
  </si>
  <si>
    <t xml:space="preserve">          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</si>
  <si>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00020240014100000000</t>
  </si>
  <si>
    <t xml:space="preserve">        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</si>
  <si>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00320240014100710150</t>
  </si>
  <si>
    <t xml:space="preserve">                        Межбюджетные трансферты, передаваемые бюджетам поселений на осуществление переданных полномочий муниципальных районов</t>
  </si>
  <si>
    <t>00020249999100000000</t>
  </si>
  <si>
    <t xml:space="preserve">          Прочие межбюджетные трансферты, передаваемые бюджетам сельских поселений</t>
  </si>
  <si>
    <t>00320249999100720150</t>
  </si>
  <si>
    <t xml:space="preserve">                        Прочие межбюджетные трансферты, передаваемые бюджетам сельских поселений на стимулирование Глав администраций сельских поселений</t>
  </si>
  <si>
    <t>ИТОГО ДОХОДОВ</t>
  </si>
  <si>
    <t>ИСПОЛНЕНИЕ ДОХОДОВ БЮДЖЕТА СЕЛЬСКОГО ПОСЕЛЕНИЯ "СЕЛО МАКЛИНО" ПО КОДАМ КЛАССИФИКАЦИИ ДОХОДОВ БЮДЖЕТОВ БЮДЖЕТНОЙ СИСТЕМЫ РОССИЙСКОЙ ФЕДЕРАЦИИ ЗА 9 МЕСЯЦЕВ 2022 ГОДА</t>
  </si>
  <si>
    <t xml:space="preserve">                        Налог на доходы физических лиц с доходов, полученных физическими лицами в соответствии со статьей 228 Налогового кодекса Российской Федерации (штрафы по соответствующему платежу)</t>
  </si>
  <si>
    <t>00011607090100000140</t>
  </si>
  <si>
    <t>Денежные взыскания (штрафы) за нарушение законодательства Российской Федерации об основах конституционного строя Российской Федерации</t>
  </si>
  <si>
    <r>
      <t xml:space="preserve">Приложение №1 к Постановлению администрации сельского поселения "Село Маклино" №385/1   от </t>
    </r>
    <r>
      <rPr>
        <sz val="10"/>
        <rFont val="Arial Cyr"/>
        <charset val="204"/>
      </rPr>
      <t>"04" октября 2022</t>
    </r>
    <r>
      <rPr>
        <sz val="10"/>
        <color rgb="FF000000"/>
        <rFont val="Arial Cyr"/>
      </rPr>
      <t xml:space="preserve">. "Об итогах исполнения бюджета сельского поселения "Село Маклино" за 9 месяцев 2022 года"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</si>
</sst>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2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horizontal="left"/>
    </xf>
  </cellStyleXfs>
  <cellXfs count="50">
    <xf numFmtId="0" fontId="0" fillId="0" borderId="0" xfId="0"/>
    <xf numFmtId="0" fontId="1" fillId="0" borderId="1" xfId="2" applyNumberFormat="1" applyFill="1" applyProtection="1"/>
    <xf numFmtId="0" fontId="0" fillId="0" borderId="0" xfId="0" applyFill="1" applyProtection="1">
      <protection locked="0"/>
    </xf>
    <xf numFmtId="0" fontId="2" fillId="0" borderId="1" xfId="3" applyNumberFormat="1" applyFill="1" applyProtection="1">
      <alignment horizontal="center" wrapText="1"/>
    </xf>
    <xf numFmtId="0" fontId="2" fillId="0" borderId="1" xfId="4" applyNumberFormat="1" applyFill="1" applyProtection="1">
      <alignment horizontal="center"/>
    </xf>
    <xf numFmtId="0" fontId="1" fillId="0" borderId="3" xfId="13" applyNumberFormat="1" applyFill="1" applyProtection="1">
      <alignment horizontal="center" vertical="center" wrapText="1"/>
    </xf>
    <xf numFmtId="0" fontId="1" fillId="0" borderId="2" xfId="12" applyNumberFormat="1" applyFill="1" applyProtection="1">
      <alignment horizontal="center" vertical="center" wrapText="1"/>
    </xf>
    <xf numFmtId="1" fontId="1" fillId="0" borderId="2" xfId="14" applyNumberFormat="1" applyFill="1" applyProtection="1">
      <alignment horizontal="center" vertical="top" shrinkToFit="1"/>
    </xf>
    <xf numFmtId="0" fontId="1" fillId="0" borderId="2" xfId="15" applyNumberFormat="1" applyFill="1" applyProtection="1">
      <alignment horizontal="left" vertical="top" wrapText="1"/>
    </xf>
    <xf numFmtId="0" fontId="1" fillId="0" borderId="2" xfId="16" applyNumberFormat="1" applyFill="1" applyProtection="1">
      <alignment horizontal="center" vertical="top" wrapText="1"/>
    </xf>
    <xf numFmtId="4" fontId="3" fillId="0" borderId="2" xfId="17" applyNumberFormat="1" applyFill="1" applyProtection="1">
      <alignment horizontal="right" vertical="top" shrinkToFit="1"/>
    </xf>
    <xf numFmtId="10" fontId="3" fillId="0" borderId="2" xfId="18" applyNumberFormat="1" applyFill="1" applyProtection="1">
      <alignment horizontal="center" vertical="top" shrinkToFit="1"/>
    </xf>
    <xf numFmtId="4" fontId="1" fillId="0" borderId="2" xfId="19" applyNumberFormat="1" applyFill="1" applyProtection="1">
      <alignment horizontal="right" vertical="top" shrinkToFit="1"/>
    </xf>
    <xf numFmtId="10" fontId="1" fillId="0" borderId="2" xfId="20" applyNumberFormat="1" applyFill="1" applyProtection="1">
      <alignment horizontal="center" vertical="top" shrinkToFit="1"/>
    </xf>
    <xf numFmtId="1" fontId="3" fillId="0" borderId="4" xfId="22" applyNumberFormat="1" applyFill="1" applyProtection="1">
      <alignment horizontal="left" vertical="top" shrinkToFit="1"/>
    </xf>
    <xf numFmtId="4" fontId="3" fillId="0" borderId="2" xfId="23" applyNumberFormat="1" applyFill="1" applyProtection="1">
      <alignment horizontal="right" vertical="top" shrinkToFit="1"/>
    </xf>
    <xf numFmtId="10" fontId="3" fillId="0" borderId="2" xfId="24" applyNumberFormat="1" applyFill="1" applyProtection="1">
      <alignment horizontal="center" vertical="top" shrinkToFit="1"/>
    </xf>
    <xf numFmtId="0" fontId="1" fillId="0" borderId="1" xfId="1" applyNumberFormat="1" applyFill="1" applyProtection="1">
      <alignment horizontal="left" wrapText="1"/>
    </xf>
    <xf numFmtId="0" fontId="2" fillId="0" borderId="1" xfId="3" applyNumberFormat="1" applyFill="1" applyAlignment="1" applyProtection="1">
      <alignment wrapText="1"/>
    </xf>
    <xf numFmtId="0" fontId="2" fillId="0" borderId="1" xfId="3" applyFill="1" applyAlignment="1">
      <alignment wrapText="1"/>
    </xf>
    <xf numFmtId="0" fontId="2" fillId="0" borderId="1" xfId="4" applyNumberFormat="1" applyFill="1" applyAlignment="1" applyProtection="1"/>
    <xf numFmtId="0" fontId="2" fillId="0" borderId="1" xfId="4" applyFill="1" applyAlignment="1"/>
    <xf numFmtId="0" fontId="1" fillId="0" borderId="1" xfId="1" applyNumberFormat="1" applyFill="1" applyAlignment="1" applyProtection="1">
      <alignment wrapText="1"/>
    </xf>
    <xf numFmtId="0" fontId="1" fillId="0" borderId="1" xfId="1" applyFill="1" applyAlignment="1">
      <alignment wrapText="1"/>
    </xf>
    <xf numFmtId="49" fontId="1" fillId="0" borderId="2" xfId="14" applyNumberFormat="1" applyFill="1" applyProtection="1">
      <alignment horizontal="center" vertical="top" shrinkToFit="1"/>
    </xf>
    <xf numFmtId="4" fontId="7" fillId="0" borderId="2" xfId="19" applyNumberFormat="1" applyFont="1" applyFill="1" applyProtection="1">
      <alignment horizontal="right" vertical="top" shrinkToFit="1"/>
    </xf>
    <xf numFmtId="0" fontId="1" fillId="0" borderId="5" xfId="12" applyNumberFormat="1" applyFill="1" applyBorder="1" applyAlignment="1" applyProtection="1">
      <alignment horizontal="center" vertical="center" wrapText="1"/>
    </xf>
    <xf numFmtId="0" fontId="1" fillId="0" borderId="6" xfId="12" applyNumberFormat="1" applyFill="1" applyBorder="1" applyAlignment="1" applyProtection="1">
      <alignment horizontal="center" vertical="center" wrapText="1"/>
    </xf>
    <xf numFmtId="0" fontId="5" fillId="0" borderId="1" xfId="3" applyFont="1" applyFill="1" applyAlignment="1">
      <alignment horizontal="center" wrapText="1"/>
    </xf>
    <xf numFmtId="0" fontId="1" fillId="0" borderId="1" xfId="1" applyFill="1" applyAlignment="1">
      <alignment horizontal="center" wrapText="1"/>
    </xf>
    <xf numFmtId="0" fontId="1" fillId="0" borderId="2" xfId="12" applyNumberFormat="1" applyFill="1" applyProtection="1">
      <alignment horizontal="center" vertical="center" wrapText="1"/>
    </xf>
    <xf numFmtId="0" fontId="1" fillId="0" borderId="2" xfId="12" applyFill="1">
      <alignment horizontal="center" vertical="center" wrapText="1"/>
    </xf>
    <xf numFmtId="0" fontId="1" fillId="0" borderId="1" xfId="1" applyNumberFormat="1" applyFill="1" applyProtection="1">
      <alignment horizontal="left" wrapText="1"/>
    </xf>
    <xf numFmtId="0" fontId="1" fillId="0" borderId="1" xfId="1" applyFill="1">
      <alignment horizontal="left" wrapText="1"/>
    </xf>
    <xf numFmtId="0" fontId="1" fillId="0" borderId="2" xfId="11" applyNumberFormat="1" applyFill="1" applyProtection="1">
      <alignment horizontal="center" vertical="center" wrapText="1"/>
    </xf>
    <xf numFmtId="0" fontId="1" fillId="0" borderId="2" xfId="11" applyFill="1">
      <alignment horizontal="center" vertical="center" wrapText="1"/>
    </xf>
    <xf numFmtId="0" fontId="1" fillId="0" borderId="1" xfId="5" applyNumberFormat="1" applyFill="1" applyProtection="1">
      <alignment horizontal="right"/>
    </xf>
    <xf numFmtId="0" fontId="1" fillId="0" borderId="1" xfId="5" applyFill="1">
      <alignment horizontal="right"/>
    </xf>
    <xf numFmtId="1" fontId="3" fillId="0" borderId="2" xfId="21" applyNumberFormat="1" applyFill="1" applyProtection="1">
      <alignment horizontal="left" vertical="top" shrinkToFit="1"/>
    </xf>
    <xf numFmtId="1" fontId="3" fillId="0" borderId="2" xfId="21" applyFill="1">
      <alignment horizontal="left" vertical="top" shrinkToFit="1"/>
    </xf>
    <xf numFmtId="0" fontId="1" fillId="0" borderId="2" xfId="6" applyNumberFormat="1" applyFill="1" applyProtection="1">
      <alignment horizontal="center" vertical="center" wrapText="1"/>
    </xf>
    <xf numFmtId="0" fontId="1" fillId="0" borderId="2" xfId="6" applyFill="1">
      <alignment horizontal="center" vertical="center" wrapText="1"/>
    </xf>
    <xf numFmtId="0" fontId="1" fillId="0" borderId="2" xfId="7" applyNumberFormat="1" applyFill="1" applyProtection="1">
      <alignment horizontal="center" vertical="center" wrapText="1"/>
    </xf>
    <xf numFmtId="0" fontId="1" fillId="0" borderId="2" xfId="7" applyFill="1">
      <alignment horizontal="center" vertical="center" wrapText="1"/>
    </xf>
    <xf numFmtId="0" fontId="1" fillId="0" borderId="2" xfId="8" applyNumberFormat="1" applyFill="1" applyProtection="1">
      <alignment horizontal="center" vertical="center" wrapText="1"/>
    </xf>
    <xf numFmtId="0" fontId="1" fillId="0" borderId="2" xfId="8" applyFill="1">
      <alignment horizontal="center" vertical="center" wrapText="1"/>
    </xf>
    <xf numFmtId="0" fontId="1" fillId="0" borderId="2" xfId="9" applyNumberFormat="1" applyFill="1" applyProtection="1">
      <alignment horizontal="center" vertical="center" wrapText="1"/>
    </xf>
    <xf numFmtId="0" fontId="1" fillId="0" borderId="2" xfId="9" applyFill="1">
      <alignment horizontal="center" vertical="center" wrapText="1"/>
    </xf>
    <xf numFmtId="0" fontId="1" fillId="0" borderId="2" xfId="10" applyNumberFormat="1" applyFill="1" applyProtection="1">
      <alignment horizontal="center" vertical="center" wrapText="1"/>
    </xf>
    <xf numFmtId="0" fontId="1" fillId="0" borderId="2" xfId="10" applyFill="1">
      <alignment horizontal="center" vertical="center" wrapText="1"/>
    </xf>
  </cellXfs>
  <cellStyles count="32">
    <cellStyle name="br" xfId="27"/>
    <cellStyle name="col" xfId="26"/>
    <cellStyle name="style0" xfId="28"/>
    <cellStyle name="td" xfId="29"/>
    <cellStyle name="tr" xfId="25"/>
    <cellStyle name="xl21" xfId="30"/>
    <cellStyle name="xl22" xfId="6"/>
    <cellStyle name="xl23" xfId="14"/>
    <cellStyle name="xl24" xfId="2"/>
    <cellStyle name="xl25" xfId="7"/>
    <cellStyle name="xl26" xfId="16"/>
    <cellStyle name="xl27" xfId="8"/>
    <cellStyle name="xl28" xfId="9"/>
    <cellStyle name="xl29" xfId="10"/>
    <cellStyle name="xl30" xfId="12"/>
    <cellStyle name="xl31" xfId="11"/>
    <cellStyle name="xl32" xfId="21"/>
    <cellStyle name="xl33" xfId="22"/>
    <cellStyle name="xl34" xfId="19"/>
    <cellStyle name="xl35" xfId="23"/>
    <cellStyle name="xl36" xfId="1"/>
    <cellStyle name="xl37" xfId="13"/>
    <cellStyle name="xl38" xfId="20"/>
    <cellStyle name="xl39" xfId="24"/>
    <cellStyle name="xl40" xfId="3"/>
    <cellStyle name="xl41" xfId="4"/>
    <cellStyle name="xl42" xfId="5"/>
    <cellStyle name="xl43" xfId="31"/>
    <cellStyle name="xl44" xfId="15"/>
    <cellStyle name="xl45" xfId="17"/>
    <cellStyle name="xl46" xfId="1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1"/>
  <sheetViews>
    <sheetView showGridLines="0" showZeros="0" tabSelected="1" topLeftCell="B1" zoomScaleNormal="100" zoomScaleSheetLayoutView="100" workbookViewId="0">
      <pane ySplit="8" topLeftCell="A58" activePane="bottomLeft" state="frozen"/>
      <selection pane="bottomLeft" activeCell="R1" sqref="R1:AF2"/>
    </sheetView>
  </sheetViews>
  <sheetFormatPr defaultRowHeight="15" outlineLevelRow="3" x14ac:dyDescent="0.25"/>
  <cols>
    <col min="1" max="1" width="9.140625" style="2" hidden="1"/>
    <col min="2" max="2" width="47.7109375" style="2" customWidth="1"/>
    <col min="3" max="3" width="21.7109375" style="2" customWidth="1"/>
    <col min="4" max="15" width="9.140625" style="2" hidden="1"/>
    <col min="16" max="16" width="15.7109375" style="2" customWidth="1"/>
    <col min="17" max="17" width="9.140625" style="2" hidden="1"/>
    <col min="18" max="18" width="15.7109375" style="2" customWidth="1"/>
    <col min="19" max="26" width="9.140625" style="2" hidden="1"/>
    <col min="27" max="27" width="15.7109375" style="2" customWidth="1"/>
    <col min="28" max="31" width="9.140625" style="2" hidden="1"/>
    <col min="32" max="32" width="15.7109375" style="2" customWidth="1"/>
    <col min="33" max="36" width="9.140625" style="2" hidden="1"/>
    <col min="37" max="37" width="9.140625" style="2" customWidth="1"/>
    <col min="38" max="16384" width="9.140625" style="2"/>
  </cols>
  <sheetData>
    <row r="1" spans="1:37" ht="27" customHeight="1" x14ac:dyDescent="0.2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9" t="s">
        <v>110</v>
      </c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3"/>
      <c r="AH1" s="23"/>
      <c r="AI1" s="23"/>
      <c r="AJ1" s="23"/>
      <c r="AK1" s="1"/>
    </row>
    <row r="2" spans="1:37" ht="45.75" customHeight="1" x14ac:dyDescent="0.2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3"/>
      <c r="AH2" s="23"/>
      <c r="AI2" s="23"/>
      <c r="AJ2" s="23"/>
      <c r="AK2" s="1"/>
    </row>
    <row r="3" spans="1:37" x14ac:dyDescent="0.25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1"/>
    </row>
    <row r="4" spans="1:37" ht="15.2" customHeight="1" x14ac:dyDescent="0.25">
      <c r="A4" s="18"/>
      <c r="B4" s="28" t="s">
        <v>106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19"/>
      <c r="AH4" s="19"/>
      <c r="AI4" s="3"/>
      <c r="AJ4" s="3"/>
      <c r="AK4" s="1"/>
    </row>
    <row r="5" spans="1:37" ht="15.75" customHeight="1" x14ac:dyDescent="0.25">
      <c r="A5" s="2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1"/>
      <c r="AH5" s="21"/>
      <c r="AI5" s="4"/>
      <c r="AJ5" s="4"/>
      <c r="AK5" s="1"/>
    </row>
    <row r="6" spans="1:37" ht="12.75" customHeight="1" x14ac:dyDescent="0.25">
      <c r="A6" s="36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1"/>
    </row>
    <row r="7" spans="1:37" ht="30" customHeight="1" x14ac:dyDescent="0.25">
      <c r="A7" s="40" t="s">
        <v>1</v>
      </c>
      <c r="B7" s="42" t="s">
        <v>2</v>
      </c>
      <c r="C7" s="44" t="s">
        <v>3</v>
      </c>
      <c r="D7" s="46" t="s">
        <v>1</v>
      </c>
      <c r="E7" s="48" t="s">
        <v>1</v>
      </c>
      <c r="F7" s="34" t="s">
        <v>4</v>
      </c>
      <c r="G7" s="35"/>
      <c r="H7" s="35"/>
      <c r="I7" s="34" t="s">
        <v>5</v>
      </c>
      <c r="J7" s="35"/>
      <c r="K7" s="35"/>
      <c r="L7" s="30" t="s">
        <v>1</v>
      </c>
      <c r="M7" s="30" t="s">
        <v>1</v>
      </c>
      <c r="N7" s="30" t="s">
        <v>1</v>
      </c>
      <c r="O7" s="30" t="s">
        <v>1</v>
      </c>
      <c r="P7" s="30" t="s">
        <v>6</v>
      </c>
      <c r="Q7" s="30" t="s">
        <v>1</v>
      </c>
      <c r="R7" s="30" t="s">
        <v>7</v>
      </c>
      <c r="S7" s="30" t="s">
        <v>1</v>
      </c>
      <c r="T7" s="30" t="s">
        <v>1</v>
      </c>
      <c r="U7" s="30" t="s">
        <v>1</v>
      </c>
      <c r="V7" s="30" t="s">
        <v>1</v>
      </c>
      <c r="W7" s="30" t="s">
        <v>1</v>
      </c>
      <c r="X7" s="30" t="s">
        <v>1</v>
      </c>
      <c r="Y7" s="34" t="s">
        <v>8</v>
      </c>
      <c r="Z7" s="35"/>
      <c r="AA7" s="35"/>
      <c r="AB7" s="34" t="s">
        <v>9</v>
      </c>
      <c r="AC7" s="35"/>
      <c r="AD7" s="35"/>
      <c r="AE7" s="5" t="s">
        <v>1</v>
      </c>
      <c r="AF7" s="26" t="s">
        <v>13</v>
      </c>
      <c r="AG7" s="34" t="s">
        <v>10</v>
      </c>
      <c r="AH7" s="35"/>
      <c r="AI7" s="34" t="s">
        <v>11</v>
      </c>
      <c r="AJ7" s="35"/>
      <c r="AK7" s="1"/>
    </row>
    <row r="8" spans="1:37" x14ac:dyDescent="0.25">
      <c r="A8" s="41"/>
      <c r="B8" s="43"/>
      <c r="C8" s="45"/>
      <c r="D8" s="47"/>
      <c r="E8" s="49"/>
      <c r="F8" s="6" t="s">
        <v>1</v>
      </c>
      <c r="G8" s="6" t="s">
        <v>1</v>
      </c>
      <c r="H8" s="6" t="s">
        <v>1</v>
      </c>
      <c r="I8" s="6" t="s">
        <v>1</v>
      </c>
      <c r="J8" s="6" t="s">
        <v>1</v>
      </c>
      <c r="K8" s="6" t="s">
        <v>1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6" t="s">
        <v>1</v>
      </c>
      <c r="Z8" s="6" t="s">
        <v>1</v>
      </c>
      <c r="AA8" s="6" t="s">
        <v>12</v>
      </c>
      <c r="AB8" s="6" t="s">
        <v>1</v>
      </c>
      <c r="AC8" s="6" t="s">
        <v>1</v>
      </c>
      <c r="AD8" s="6" t="s">
        <v>1</v>
      </c>
      <c r="AE8" s="6"/>
      <c r="AF8" s="27"/>
      <c r="AG8" s="6" t="s">
        <v>1</v>
      </c>
      <c r="AH8" s="6" t="s">
        <v>1</v>
      </c>
      <c r="AI8" s="6" t="s">
        <v>1</v>
      </c>
      <c r="AJ8" s="6" t="s">
        <v>1</v>
      </c>
      <c r="AK8" s="1"/>
    </row>
    <row r="9" spans="1:37" x14ac:dyDescent="0.25">
      <c r="A9" s="7" t="s">
        <v>14</v>
      </c>
      <c r="B9" s="8"/>
      <c r="C9" s="7" t="s">
        <v>14</v>
      </c>
      <c r="D9" s="7"/>
      <c r="E9" s="7"/>
      <c r="F9" s="9"/>
      <c r="G9" s="7"/>
      <c r="H9" s="7"/>
      <c r="I9" s="7"/>
      <c r="J9" s="7"/>
      <c r="K9" s="7"/>
      <c r="L9" s="7"/>
      <c r="M9" s="7"/>
      <c r="N9" s="7"/>
      <c r="O9" s="10">
        <v>0</v>
      </c>
      <c r="P9" s="10">
        <v>19725725.91</v>
      </c>
      <c r="Q9" s="10">
        <v>1478977.6</v>
      </c>
      <c r="R9" s="10">
        <f>R10+R22+R26+R29+R31+R34+R37+R41+R43+R47+R50+R52+R55+R57</f>
        <v>21167371.510000002</v>
      </c>
      <c r="S9" s="10">
        <v>21204703.510000002</v>
      </c>
      <c r="T9" s="10">
        <v>21204703.510000002</v>
      </c>
      <c r="U9" s="10">
        <v>0</v>
      </c>
      <c r="V9" s="10">
        <v>0</v>
      </c>
      <c r="W9" s="10">
        <v>0</v>
      </c>
      <c r="X9" s="10">
        <v>0</v>
      </c>
      <c r="Y9" s="10">
        <v>83794.990000000005</v>
      </c>
      <c r="Z9" s="10">
        <v>9626096.5899999999</v>
      </c>
      <c r="AA9" s="10">
        <f>AA10+AA20+AA22+AA26+AA29+AA31+AA34+AA37+AA41+AA43+AA47+AA50+AA52+AA57+AA40</f>
        <v>16023982.41</v>
      </c>
      <c r="AB9" s="10">
        <v>83794.990000000005</v>
      </c>
      <c r="AC9" s="10">
        <v>9626096.5899999999</v>
      </c>
      <c r="AD9" s="10">
        <v>9542301.5999999996</v>
      </c>
      <c r="AE9" s="10">
        <v>9542301.5999999996</v>
      </c>
      <c r="AF9" s="11">
        <f>(AA9/R9)</f>
        <v>0.75701333074963351</v>
      </c>
      <c r="AG9" s="10">
        <v>8752852.5800000001</v>
      </c>
      <c r="AH9" s="11">
        <v>0.58722117591164569</v>
      </c>
      <c r="AI9" s="10">
        <v>0</v>
      </c>
      <c r="AJ9" s="11"/>
      <c r="AK9" s="1"/>
    </row>
    <row r="10" spans="1:37" ht="76.5" outlineLevel="2" x14ac:dyDescent="0.25">
      <c r="A10" s="7" t="s">
        <v>15</v>
      </c>
      <c r="B10" s="8" t="s">
        <v>16</v>
      </c>
      <c r="C10" s="7" t="s">
        <v>15</v>
      </c>
      <c r="D10" s="7"/>
      <c r="E10" s="7"/>
      <c r="F10" s="9"/>
      <c r="G10" s="7"/>
      <c r="H10" s="7"/>
      <c r="I10" s="7"/>
      <c r="J10" s="7"/>
      <c r="K10" s="7"/>
      <c r="L10" s="7"/>
      <c r="M10" s="7"/>
      <c r="N10" s="7"/>
      <c r="O10" s="10">
        <v>0</v>
      </c>
      <c r="P10" s="10">
        <v>1862807</v>
      </c>
      <c r="Q10" s="10">
        <v>0</v>
      </c>
      <c r="R10" s="10">
        <v>1862807</v>
      </c>
      <c r="S10" s="10">
        <v>1862807</v>
      </c>
      <c r="T10" s="10">
        <v>1862807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843312.69</v>
      </c>
      <c r="AA10" s="10">
        <f>AA11+AA12+AA13+AA14+AA16</f>
        <v>1436901.04</v>
      </c>
      <c r="AB10" s="10">
        <v>0</v>
      </c>
      <c r="AC10" s="10">
        <v>843312.69</v>
      </c>
      <c r="AD10" s="10">
        <v>843312.69</v>
      </c>
      <c r="AE10" s="10">
        <v>843312.69</v>
      </c>
      <c r="AF10" s="11">
        <f t="shared" ref="AF10:AF59" si="0">(AA10/R10)</f>
        <v>0.77136334574649978</v>
      </c>
      <c r="AG10" s="10">
        <v>834524.13</v>
      </c>
      <c r="AH10" s="11">
        <v>0.55200719666610654</v>
      </c>
      <c r="AI10" s="10">
        <v>0</v>
      </c>
      <c r="AJ10" s="11"/>
      <c r="AK10" s="1"/>
    </row>
    <row r="11" spans="1:37" ht="89.25" outlineLevel="3" x14ac:dyDescent="0.25">
      <c r="A11" s="7" t="s">
        <v>17</v>
      </c>
      <c r="B11" s="9" t="s">
        <v>18</v>
      </c>
      <c r="C11" s="7" t="s">
        <v>17</v>
      </c>
      <c r="D11" s="7"/>
      <c r="E11" s="7"/>
      <c r="F11" s="9"/>
      <c r="G11" s="7"/>
      <c r="H11" s="7"/>
      <c r="I11" s="9"/>
      <c r="J11" s="7"/>
      <c r="K11" s="7"/>
      <c r="L11" s="7"/>
      <c r="M11" s="7"/>
      <c r="N11" s="7"/>
      <c r="O11" s="12">
        <v>0</v>
      </c>
      <c r="P11" s="12">
        <v>1862807</v>
      </c>
      <c r="Q11" s="12">
        <v>0</v>
      </c>
      <c r="R11" s="12">
        <v>1862807</v>
      </c>
      <c r="S11" s="12">
        <v>1862807</v>
      </c>
      <c r="T11" s="12">
        <v>1862807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843171.83</v>
      </c>
      <c r="AA11" s="12">
        <v>1373066.29</v>
      </c>
      <c r="AB11" s="12">
        <v>0</v>
      </c>
      <c r="AC11" s="12">
        <v>843171.83</v>
      </c>
      <c r="AD11" s="12">
        <v>843171.83</v>
      </c>
      <c r="AE11" s="12">
        <v>843171.83</v>
      </c>
      <c r="AF11" s="11">
        <f t="shared" si="0"/>
        <v>0.73709530294872205</v>
      </c>
      <c r="AG11" s="12">
        <v>834666.4</v>
      </c>
      <c r="AH11" s="13">
        <v>0.55193082267781901</v>
      </c>
      <c r="AI11" s="12">
        <v>0</v>
      </c>
      <c r="AJ11" s="13"/>
      <c r="AK11" s="1"/>
    </row>
    <row r="12" spans="1:37" ht="89.25" outlineLevel="3" x14ac:dyDescent="0.25">
      <c r="A12" s="7" t="s">
        <v>19</v>
      </c>
      <c r="B12" s="9" t="s">
        <v>20</v>
      </c>
      <c r="C12" s="7" t="s">
        <v>19</v>
      </c>
      <c r="D12" s="7"/>
      <c r="E12" s="7"/>
      <c r="F12" s="9"/>
      <c r="G12" s="7"/>
      <c r="H12" s="7"/>
      <c r="I12" s="9"/>
      <c r="J12" s="7"/>
      <c r="K12" s="7"/>
      <c r="L12" s="7"/>
      <c r="M12" s="7"/>
      <c r="N12" s="7"/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141.86000000000001</v>
      </c>
      <c r="AA12" s="12">
        <v>154.61000000000001</v>
      </c>
      <c r="AB12" s="12">
        <v>0</v>
      </c>
      <c r="AC12" s="12">
        <v>141.86000000000001</v>
      </c>
      <c r="AD12" s="12">
        <v>141.86000000000001</v>
      </c>
      <c r="AE12" s="12">
        <v>141.86000000000001</v>
      </c>
      <c r="AF12" s="11"/>
      <c r="AG12" s="12">
        <v>-143.27000000000001</v>
      </c>
      <c r="AH12" s="13"/>
      <c r="AI12" s="12">
        <v>0</v>
      </c>
      <c r="AJ12" s="13"/>
      <c r="AK12" s="1"/>
    </row>
    <row r="13" spans="1:37" ht="63.75" outlineLevel="3" x14ac:dyDescent="0.25">
      <c r="A13" s="7" t="s">
        <v>21</v>
      </c>
      <c r="B13" s="9" t="s">
        <v>22</v>
      </c>
      <c r="C13" s="7" t="s">
        <v>21</v>
      </c>
      <c r="D13" s="7"/>
      <c r="E13" s="7"/>
      <c r="F13" s="9"/>
      <c r="G13" s="7"/>
      <c r="H13" s="7"/>
      <c r="I13" s="9"/>
      <c r="J13" s="7"/>
      <c r="K13" s="7"/>
      <c r="L13" s="7"/>
      <c r="M13" s="7"/>
      <c r="N13" s="7"/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-1</v>
      </c>
      <c r="AA13" s="12">
        <v>-1</v>
      </c>
      <c r="AB13" s="12">
        <v>0</v>
      </c>
      <c r="AC13" s="12">
        <v>-1</v>
      </c>
      <c r="AD13" s="12">
        <v>-1</v>
      </c>
      <c r="AE13" s="12">
        <v>-1</v>
      </c>
      <c r="AF13" s="11"/>
      <c r="AG13" s="12">
        <v>1</v>
      </c>
      <c r="AH13" s="13"/>
      <c r="AI13" s="12">
        <v>0</v>
      </c>
      <c r="AJ13" s="13"/>
      <c r="AK13" s="1"/>
    </row>
    <row r="14" spans="1:37" ht="114.75" outlineLevel="2" x14ac:dyDescent="0.25">
      <c r="A14" s="7" t="s">
        <v>23</v>
      </c>
      <c r="B14" s="8" t="s">
        <v>24</v>
      </c>
      <c r="C14" s="7" t="s">
        <v>23</v>
      </c>
      <c r="D14" s="7"/>
      <c r="E14" s="7"/>
      <c r="F14" s="9"/>
      <c r="G14" s="7"/>
      <c r="H14" s="7"/>
      <c r="I14" s="7"/>
      <c r="J14" s="7"/>
      <c r="K14" s="7"/>
      <c r="L14" s="7"/>
      <c r="M14" s="7"/>
      <c r="N14" s="7"/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7706.88</v>
      </c>
      <c r="AA14" s="10">
        <v>15414.96</v>
      </c>
      <c r="AB14" s="10">
        <v>0</v>
      </c>
      <c r="AC14" s="10">
        <v>7706.88</v>
      </c>
      <c r="AD14" s="10">
        <v>7706.88</v>
      </c>
      <c r="AE14" s="10">
        <v>7706.88</v>
      </c>
      <c r="AF14" s="11"/>
      <c r="AG14" s="10">
        <v>-15414.96</v>
      </c>
      <c r="AH14" s="11"/>
      <c r="AI14" s="10">
        <v>0</v>
      </c>
      <c r="AJ14" s="11"/>
      <c r="AK14" s="1"/>
    </row>
    <row r="15" spans="1:37" ht="114.75" outlineLevel="3" x14ac:dyDescent="0.25">
      <c r="A15" s="7" t="s">
        <v>25</v>
      </c>
      <c r="B15" s="9" t="s">
        <v>26</v>
      </c>
      <c r="C15" s="7" t="s">
        <v>25</v>
      </c>
      <c r="D15" s="7"/>
      <c r="E15" s="7"/>
      <c r="F15" s="9"/>
      <c r="G15" s="7"/>
      <c r="H15" s="7"/>
      <c r="I15" s="9"/>
      <c r="J15" s="7"/>
      <c r="K15" s="7"/>
      <c r="L15" s="7"/>
      <c r="M15" s="7"/>
      <c r="N15" s="7"/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7706.88</v>
      </c>
      <c r="AA15" s="12">
        <v>15414.96</v>
      </c>
      <c r="AB15" s="12">
        <v>0</v>
      </c>
      <c r="AC15" s="12">
        <v>7706.88</v>
      </c>
      <c r="AD15" s="12">
        <v>7706.88</v>
      </c>
      <c r="AE15" s="12">
        <v>7706.88</v>
      </c>
      <c r="AF15" s="11"/>
      <c r="AG15" s="12">
        <v>-15414.96</v>
      </c>
      <c r="AH15" s="13"/>
      <c r="AI15" s="12">
        <v>0</v>
      </c>
      <c r="AJ15" s="13"/>
      <c r="AK15" s="1"/>
    </row>
    <row r="16" spans="1:37" ht="51" outlineLevel="2" x14ac:dyDescent="0.25">
      <c r="A16" s="7" t="s">
        <v>27</v>
      </c>
      <c r="B16" s="8" t="s">
        <v>28</v>
      </c>
      <c r="C16" s="7" t="s">
        <v>27</v>
      </c>
      <c r="D16" s="7"/>
      <c r="E16" s="7"/>
      <c r="F16" s="9"/>
      <c r="G16" s="7"/>
      <c r="H16" s="7"/>
      <c r="I16" s="7"/>
      <c r="J16" s="7"/>
      <c r="K16" s="7"/>
      <c r="L16" s="7"/>
      <c r="M16" s="7"/>
      <c r="N16" s="7"/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13683.09</v>
      </c>
      <c r="AA16" s="10">
        <f>AA17+AA18+AA19</f>
        <v>48266.18</v>
      </c>
      <c r="AB16" s="10">
        <v>0</v>
      </c>
      <c r="AC16" s="10">
        <v>13683.09</v>
      </c>
      <c r="AD16" s="10">
        <v>13683.09</v>
      </c>
      <c r="AE16" s="10">
        <v>13683.09</v>
      </c>
      <c r="AF16" s="11"/>
      <c r="AG16" s="10">
        <v>-45031.32</v>
      </c>
      <c r="AH16" s="11"/>
      <c r="AI16" s="10">
        <v>0</v>
      </c>
      <c r="AJ16" s="11"/>
      <c r="AK16" s="1"/>
    </row>
    <row r="17" spans="1:37" ht="51" outlineLevel="3" x14ac:dyDescent="0.25">
      <c r="A17" s="7" t="s">
        <v>29</v>
      </c>
      <c r="B17" s="9" t="s">
        <v>30</v>
      </c>
      <c r="C17" s="7" t="s">
        <v>29</v>
      </c>
      <c r="D17" s="7"/>
      <c r="E17" s="7"/>
      <c r="F17" s="9"/>
      <c r="G17" s="7"/>
      <c r="H17" s="7"/>
      <c r="I17" s="9"/>
      <c r="J17" s="7"/>
      <c r="K17" s="7"/>
      <c r="L17" s="7"/>
      <c r="M17" s="7"/>
      <c r="N17" s="7"/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13681.79</v>
      </c>
      <c r="AA17" s="12">
        <v>48214.44</v>
      </c>
      <c r="AB17" s="12">
        <v>0</v>
      </c>
      <c r="AC17" s="12">
        <v>13681.79</v>
      </c>
      <c r="AD17" s="12">
        <v>13681.79</v>
      </c>
      <c r="AE17" s="12">
        <v>13681.79</v>
      </c>
      <c r="AF17" s="11"/>
      <c r="AG17" s="12">
        <v>-45029.99</v>
      </c>
      <c r="AH17" s="13"/>
      <c r="AI17" s="12">
        <v>0</v>
      </c>
      <c r="AJ17" s="13"/>
      <c r="AK17" s="1"/>
    </row>
    <row r="18" spans="1:37" ht="63.75" outlineLevel="3" x14ac:dyDescent="0.25">
      <c r="A18" s="7" t="s">
        <v>31</v>
      </c>
      <c r="B18" s="9" t="s">
        <v>32</v>
      </c>
      <c r="C18" s="7" t="s">
        <v>31</v>
      </c>
      <c r="D18" s="7"/>
      <c r="E18" s="7"/>
      <c r="F18" s="9"/>
      <c r="G18" s="7"/>
      <c r="H18" s="7"/>
      <c r="I18" s="9"/>
      <c r="J18" s="7"/>
      <c r="K18" s="7"/>
      <c r="L18" s="7"/>
      <c r="M18" s="7"/>
      <c r="N18" s="7"/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1.3</v>
      </c>
      <c r="AA18" s="12">
        <v>14.24</v>
      </c>
      <c r="AB18" s="12">
        <v>0</v>
      </c>
      <c r="AC18" s="12">
        <v>1.3</v>
      </c>
      <c r="AD18" s="12">
        <v>1.3</v>
      </c>
      <c r="AE18" s="12">
        <v>1.3</v>
      </c>
      <c r="AF18" s="11"/>
      <c r="AG18" s="12">
        <v>-1.33</v>
      </c>
      <c r="AH18" s="13"/>
      <c r="AI18" s="12">
        <v>0</v>
      </c>
      <c r="AJ18" s="13"/>
      <c r="AK18" s="1"/>
    </row>
    <row r="19" spans="1:37" ht="63.75" outlineLevel="3" x14ac:dyDescent="0.25">
      <c r="A19" s="7"/>
      <c r="B19" s="9" t="s">
        <v>107</v>
      </c>
      <c r="C19" s="7">
        <v>1.8210102030013E+19</v>
      </c>
      <c r="D19" s="7"/>
      <c r="E19" s="7"/>
      <c r="F19" s="9"/>
      <c r="G19" s="7"/>
      <c r="H19" s="7"/>
      <c r="I19" s="9"/>
      <c r="J19" s="7"/>
      <c r="K19" s="7"/>
      <c r="L19" s="7"/>
      <c r="M19" s="7"/>
      <c r="N19" s="7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>
        <v>37.5</v>
      </c>
      <c r="AB19" s="12"/>
      <c r="AC19" s="12"/>
      <c r="AD19" s="12"/>
      <c r="AE19" s="12"/>
      <c r="AF19" s="11"/>
      <c r="AG19" s="12"/>
      <c r="AH19" s="13"/>
      <c r="AI19" s="12"/>
      <c r="AJ19" s="13"/>
      <c r="AK19" s="1"/>
    </row>
    <row r="20" spans="1:37" ht="102" outlineLevel="2" x14ac:dyDescent="0.25">
      <c r="A20" s="7" t="s">
        <v>33</v>
      </c>
      <c r="B20" s="8" t="s">
        <v>34</v>
      </c>
      <c r="C20" s="7" t="s">
        <v>33</v>
      </c>
      <c r="D20" s="7"/>
      <c r="E20" s="7"/>
      <c r="F20" s="9"/>
      <c r="G20" s="7"/>
      <c r="H20" s="7"/>
      <c r="I20" s="7"/>
      <c r="J20" s="7"/>
      <c r="K20" s="7"/>
      <c r="L20" s="7"/>
      <c r="M20" s="7"/>
      <c r="N20" s="7"/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38485.54</v>
      </c>
      <c r="AA20" s="10">
        <f>AA21</f>
        <v>52354</v>
      </c>
      <c r="AB20" s="10">
        <v>0</v>
      </c>
      <c r="AC20" s="10">
        <v>38485.54</v>
      </c>
      <c r="AD20" s="10">
        <v>38485.54</v>
      </c>
      <c r="AE20" s="10">
        <v>38485.54</v>
      </c>
      <c r="AF20" s="11"/>
      <c r="AG20" s="10">
        <v>-43922.54</v>
      </c>
      <c r="AH20" s="11"/>
      <c r="AI20" s="10">
        <v>0</v>
      </c>
      <c r="AJ20" s="11"/>
      <c r="AK20" s="1"/>
    </row>
    <row r="21" spans="1:37" ht="51" outlineLevel="3" x14ac:dyDescent="0.25">
      <c r="A21" s="7" t="s">
        <v>35</v>
      </c>
      <c r="B21" s="9" t="s">
        <v>36</v>
      </c>
      <c r="C21" s="7" t="s">
        <v>35</v>
      </c>
      <c r="D21" s="7"/>
      <c r="E21" s="7"/>
      <c r="F21" s="9"/>
      <c r="G21" s="7"/>
      <c r="H21" s="7"/>
      <c r="I21" s="9"/>
      <c r="J21" s="7"/>
      <c r="K21" s="7"/>
      <c r="L21" s="7"/>
      <c r="M21" s="7"/>
      <c r="N21" s="7"/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38485.54</v>
      </c>
      <c r="AA21" s="12">
        <v>52354</v>
      </c>
      <c r="AB21" s="12">
        <v>0</v>
      </c>
      <c r="AC21" s="12">
        <v>38485.54</v>
      </c>
      <c r="AD21" s="12">
        <v>38485.54</v>
      </c>
      <c r="AE21" s="12">
        <v>38485.54</v>
      </c>
      <c r="AF21" s="11"/>
      <c r="AG21" s="12">
        <v>-43922.54</v>
      </c>
      <c r="AH21" s="13"/>
      <c r="AI21" s="12">
        <v>0</v>
      </c>
      <c r="AJ21" s="13"/>
      <c r="AK21" s="1"/>
    </row>
    <row r="22" spans="1:37" ht="38.25" outlineLevel="2" x14ac:dyDescent="0.25">
      <c r="A22" s="7" t="s">
        <v>37</v>
      </c>
      <c r="B22" s="8" t="s">
        <v>38</v>
      </c>
      <c r="C22" s="7" t="s">
        <v>37</v>
      </c>
      <c r="D22" s="7"/>
      <c r="E22" s="7"/>
      <c r="F22" s="9"/>
      <c r="G22" s="7"/>
      <c r="H22" s="7"/>
      <c r="I22" s="7"/>
      <c r="J22" s="7"/>
      <c r="K22" s="7"/>
      <c r="L22" s="7"/>
      <c r="M22" s="7"/>
      <c r="N22" s="7"/>
      <c r="O22" s="10">
        <v>0</v>
      </c>
      <c r="P22" s="10">
        <v>4655000</v>
      </c>
      <c r="Q22" s="10">
        <v>0</v>
      </c>
      <c r="R22" s="10">
        <v>4655000</v>
      </c>
      <c r="S22" s="10">
        <v>4655000</v>
      </c>
      <c r="T22" s="10">
        <v>4655000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4492776.6500000004</v>
      </c>
      <c r="AA22" s="10">
        <f>AA23+AA24+AA25</f>
        <v>6247804.7199999997</v>
      </c>
      <c r="AB22" s="10">
        <v>0</v>
      </c>
      <c r="AC22" s="10">
        <v>4492776.6500000004</v>
      </c>
      <c r="AD22" s="10">
        <v>4492776.6500000004</v>
      </c>
      <c r="AE22" s="10">
        <v>4492776.6500000004</v>
      </c>
      <c r="AF22" s="11">
        <f t="shared" si="0"/>
        <v>1.342170723952739</v>
      </c>
      <c r="AG22" s="10">
        <v>-1298555.92</v>
      </c>
      <c r="AH22" s="11">
        <v>1.278959381310419</v>
      </c>
      <c r="AI22" s="10">
        <v>0</v>
      </c>
      <c r="AJ22" s="11"/>
      <c r="AK22" s="1"/>
    </row>
    <row r="23" spans="1:37" ht="38.25" outlineLevel="3" x14ac:dyDescent="0.25">
      <c r="A23" s="7" t="s">
        <v>39</v>
      </c>
      <c r="B23" s="9" t="s">
        <v>40</v>
      </c>
      <c r="C23" s="7" t="s">
        <v>39</v>
      </c>
      <c r="D23" s="7"/>
      <c r="E23" s="7"/>
      <c r="F23" s="9"/>
      <c r="G23" s="7"/>
      <c r="H23" s="7"/>
      <c r="I23" s="9"/>
      <c r="J23" s="7"/>
      <c r="K23" s="7"/>
      <c r="L23" s="7"/>
      <c r="M23" s="7"/>
      <c r="N23" s="7"/>
      <c r="O23" s="12">
        <v>0</v>
      </c>
      <c r="P23" s="12">
        <v>4655000</v>
      </c>
      <c r="Q23" s="12">
        <v>0</v>
      </c>
      <c r="R23" s="12">
        <v>4655000</v>
      </c>
      <c r="S23" s="12">
        <v>4655000</v>
      </c>
      <c r="T23" s="12">
        <v>4655000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4437372.41</v>
      </c>
      <c r="AA23" s="12">
        <v>6171972.3600000003</v>
      </c>
      <c r="AB23" s="12">
        <v>0</v>
      </c>
      <c r="AC23" s="12">
        <v>4437372.41</v>
      </c>
      <c r="AD23" s="12">
        <v>4437372.41</v>
      </c>
      <c r="AE23" s="12">
        <v>4437372.41</v>
      </c>
      <c r="AF23" s="11">
        <f t="shared" si="0"/>
        <v>1.3258802062298605</v>
      </c>
      <c r="AG23" s="12">
        <v>-1223478.26</v>
      </c>
      <c r="AH23" s="13">
        <v>1.2628309903329753</v>
      </c>
      <c r="AI23" s="12">
        <v>0</v>
      </c>
      <c r="AJ23" s="13"/>
      <c r="AK23" s="1"/>
    </row>
    <row r="24" spans="1:37" ht="51" outlineLevel="3" x14ac:dyDescent="0.25">
      <c r="A24" s="7" t="s">
        <v>41</v>
      </c>
      <c r="B24" s="9" t="s">
        <v>42</v>
      </c>
      <c r="C24" s="7" t="s">
        <v>41</v>
      </c>
      <c r="D24" s="7"/>
      <c r="E24" s="7"/>
      <c r="F24" s="9"/>
      <c r="G24" s="7"/>
      <c r="H24" s="7"/>
      <c r="I24" s="9"/>
      <c r="J24" s="7"/>
      <c r="K24" s="7"/>
      <c r="L24" s="7"/>
      <c r="M24" s="7"/>
      <c r="N24" s="7"/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52521.14</v>
      </c>
      <c r="AA24" s="12">
        <v>72949.259999999995</v>
      </c>
      <c r="AB24" s="12">
        <v>0</v>
      </c>
      <c r="AC24" s="12">
        <v>52521.14</v>
      </c>
      <c r="AD24" s="12">
        <v>52521.14</v>
      </c>
      <c r="AE24" s="12">
        <v>52521.14</v>
      </c>
      <c r="AF24" s="11" t="e">
        <f t="shared" si="0"/>
        <v>#DIV/0!</v>
      </c>
      <c r="AG24" s="12">
        <v>-72194.559999999998</v>
      </c>
      <c r="AH24" s="13"/>
      <c r="AI24" s="12">
        <v>0</v>
      </c>
      <c r="AJ24" s="13"/>
      <c r="AK24" s="1"/>
    </row>
    <row r="25" spans="1:37" ht="51" outlineLevel="3" x14ac:dyDescent="0.25">
      <c r="A25" s="7" t="s">
        <v>43</v>
      </c>
      <c r="B25" s="9" t="s">
        <v>44</v>
      </c>
      <c r="C25" s="7" t="s">
        <v>43</v>
      </c>
      <c r="D25" s="7"/>
      <c r="E25" s="7"/>
      <c r="F25" s="9"/>
      <c r="G25" s="7"/>
      <c r="H25" s="7"/>
      <c r="I25" s="9"/>
      <c r="J25" s="7"/>
      <c r="K25" s="7"/>
      <c r="L25" s="7"/>
      <c r="M25" s="7"/>
      <c r="N25" s="7"/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2883.1</v>
      </c>
      <c r="AA25" s="12">
        <v>2883.1</v>
      </c>
      <c r="AB25" s="12">
        <v>0</v>
      </c>
      <c r="AC25" s="12">
        <v>2883.1</v>
      </c>
      <c r="AD25" s="12">
        <v>2883.1</v>
      </c>
      <c r="AE25" s="12">
        <v>2883.1</v>
      </c>
      <c r="AF25" s="11"/>
      <c r="AG25" s="12">
        <v>-2883.1</v>
      </c>
      <c r="AH25" s="13"/>
      <c r="AI25" s="12">
        <v>0</v>
      </c>
      <c r="AJ25" s="13"/>
      <c r="AK25" s="1"/>
    </row>
    <row r="26" spans="1:37" ht="63.75" outlineLevel="2" x14ac:dyDescent="0.25">
      <c r="A26" s="7" t="s">
        <v>45</v>
      </c>
      <c r="B26" s="8" t="s">
        <v>46</v>
      </c>
      <c r="C26" s="7" t="s">
        <v>45</v>
      </c>
      <c r="D26" s="7"/>
      <c r="E26" s="7"/>
      <c r="F26" s="9"/>
      <c r="G26" s="7"/>
      <c r="H26" s="7"/>
      <c r="I26" s="7"/>
      <c r="J26" s="7"/>
      <c r="K26" s="7"/>
      <c r="L26" s="7"/>
      <c r="M26" s="7"/>
      <c r="N26" s="7"/>
      <c r="O26" s="10">
        <v>0</v>
      </c>
      <c r="P26" s="10">
        <v>900000</v>
      </c>
      <c r="Q26" s="10">
        <v>0</v>
      </c>
      <c r="R26" s="10">
        <v>900000</v>
      </c>
      <c r="S26" s="10">
        <v>900000</v>
      </c>
      <c r="T26" s="10">
        <v>900000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383019.89</v>
      </c>
      <c r="AA26" s="10">
        <f>AA27+AA28</f>
        <v>427315.87</v>
      </c>
      <c r="AB26" s="10">
        <v>0</v>
      </c>
      <c r="AC26" s="10">
        <v>383019.89</v>
      </c>
      <c r="AD26" s="10">
        <v>383019.89</v>
      </c>
      <c r="AE26" s="10">
        <v>383019.89</v>
      </c>
      <c r="AF26" s="11">
        <f t="shared" si="0"/>
        <v>0.47479541111111112</v>
      </c>
      <c r="AG26" s="10">
        <v>514192.41</v>
      </c>
      <c r="AH26" s="11">
        <v>0.42867509999999998</v>
      </c>
      <c r="AI26" s="10">
        <v>0</v>
      </c>
      <c r="AJ26" s="11"/>
      <c r="AK26" s="1"/>
    </row>
    <row r="27" spans="1:37" ht="51" outlineLevel="3" x14ac:dyDescent="0.25">
      <c r="A27" s="7" t="s">
        <v>47</v>
      </c>
      <c r="B27" s="9" t="s">
        <v>44</v>
      </c>
      <c r="C27" s="7" t="s">
        <v>47</v>
      </c>
      <c r="D27" s="7"/>
      <c r="E27" s="7"/>
      <c r="F27" s="9"/>
      <c r="G27" s="7"/>
      <c r="H27" s="7"/>
      <c r="I27" s="9"/>
      <c r="J27" s="7"/>
      <c r="K27" s="7"/>
      <c r="L27" s="7"/>
      <c r="M27" s="7"/>
      <c r="N27" s="7"/>
      <c r="O27" s="12">
        <v>0</v>
      </c>
      <c r="P27" s="12">
        <v>900000</v>
      </c>
      <c r="Q27" s="12">
        <v>0</v>
      </c>
      <c r="R27" s="12">
        <v>900000</v>
      </c>
      <c r="S27" s="12">
        <v>900000</v>
      </c>
      <c r="T27" s="12">
        <v>900000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343299.81</v>
      </c>
      <c r="AA27" s="12">
        <v>381798.92</v>
      </c>
      <c r="AB27" s="12">
        <v>0</v>
      </c>
      <c r="AC27" s="12">
        <v>343299.81</v>
      </c>
      <c r="AD27" s="12">
        <v>343299.81</v>
      </c>
      <c r="AE27" s="12">
        <v>343299.81</v>
      </c>
      <c r="AF27" s="11">
        <f t="shared" si="0"/>
        <v>0.42422102222222219</v>
      </c>
      <c r="AG27" s="12">
        <v>553912.49</v>
      </c>
      <c r="AH27" s="13">
        <v>0.38454167777777776</v>
      </c>
      <c r="AI27" s="12">
        <v>0</v>
      </c>
      <c r="AJ27" s="13"/>
      <c r="AK27" s="1"/>
    </row>
    <row r="28" spans="1:37" ht="63.75" outlineLevel="3" x14ac:dyDescent="0.25">
      <c r="A28" s="7" t="s">
        <v>48</v>
      </c>
      <c r="B28" s="9" t="s">
        <v>49</v>
      </c>
      <c r="C28" s="7" t="s">
        <v>48</v>
      </c>
      <c r="D28" s="7"/>
      <c r="E28" s="7"/>
      <c r="F28" s="9"/>
      <c r="G28" s="7"/>
      <c r="H28" s="7"/>
      <c r="I28" s="9"/>
      <c r="J28" s="7"/>
      <c r="K28" s="7"/>
      <c r="L28" s="7"/>
      <c r="M28" s="7"/>
      <c r="N28" s="7"/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39720.080000000002</v>
      </c>
      <c r="AA28" s="12">
        <v>45516.95</v>
      </c>
      <c r="AB28" s="12">
        <v>0</v>
      </c>
      <c r="AC28" s="12">
        <v>39720.080000000002</v>
      </c>
      <c r="AD28" s="12">
        <v>39720.080000000002</v>
      </c>
      <c r="AE28" s="12">
        <v>39720.080000000002</v>
      </c>
      <c r="AF28" s="11"/>
      <c r="AG28" s="12">
        <v>-39720.080000000002</v>
      </c>
      <c r="AH28" s="13"/>
      <c r="AI28" s="12">
        <v>0</v>
      </c>
      <c r="AJ28" s="13"/>
      <c r="AK28" s="1"/>
    </row>
    <row r="29" spans="1:37" outlineLevel="2" x14ac:dyDescent="0.25">
      <c r="A29" s="7" t="s">
        <v>50</v>
      </c>
      <c r="B29" s="8" t="s">
        <v>51</v>
      </c>
      <c r="C29" s="7" t="s">
        <v>50</v>
      </c>
      <c r="D29" s="7"/>
      <c r="E29" s="7"/>
      <c r="F29" s="9"/>
      <c r="G29" s="7"/>
      <c r="H29" s="7"/>
      <c r="I29" s="7"/>
      <c r="J29" s="7"/>
      <c r="K29" s="7"/>
      <c r="L29" s="7"/>
      <c r="M29" s="7"/>
      <c r="N29" s="7"/>
      <c r="O29" s="10">
        <v>0</v>
      </c>
      <c r="P29" s="10">
        <v>2700</v>
      </c>
      <c r="Q29" s="10">
        <v>0</v>
      </c>
      <c r="R29" s="10">
        <v>2700</v>
      </c>
      <c r="S29" s="10">
        <v>2700</v>
      </c>
      <c r="T29" s="10">
        <v>2700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794.4</v>
      </c>
      <c r="AA29" s="10">
        <v>794.4</v>
      </c>
      <c r="AB29" s="10">
        <v>0</v>
      </c>
      <c r="AC29" s="10">
        <v>794.4</v>
      </c>
      <c r="AD29" s="10">
        <v>794.4</v>
      </c>
      <c r="AE29" s="10">
        <v>794.4</v>
      </c>
      <c r="AF29" s="11">
        <f t="shared" si="0"/>
        <v>0.29422222222222222</v>
      </c>
      <c r="AG29" s="10">
        <v>1905.6</v>
      </c>
      <c r="AH29" s="11">
        <v>0.29422222222222222</v>
      </c>
      <c r="AI29" s="10">
        <v>0</v>
      </c>
      <c r="AJ29" s="11"/>
      <c r="AK29" s="1"/>
    </row>
    <row r="30" spans="1:37" ht="25.5" outlineLevel="3" x14ac:dyDescent="0.25">
      <c r="A30" s="7" t="s">
        <v>52</v>
      </c>
      <c r="B30" s="9" t="s">
        <v>53</v>
      </c>
      <c r="C30" s="7" t="s">
        <v>52</v>
      </c>
      <c r="D30" s="7"/>
      <c r="E30" s="7"/>
      <c r="F30" s="9"/>
      <c r="G30" s="7"/>
      <c r="H30" s="7"/>
      <c r="I30" s="9"/>
      <c r="J30" s="7"/>
      <c r="K30" s="7"/>
      <c r="L30" s="7"/>
      <c r="M30" s="7"/>
      <c r="N30" s="7"/>
      <c r="O30" s="12">
        <v>0</v>
      </c>
      <c r="P30" s="12">
        <v>2700</v>
      </c>
      <c r="Q30" s="12">
        <v>0</v>
      </c>
      <c r="R30" s="12">
        <v>2700</v>
      </c>
      <c r="S30" s="12">
        <v>2700</v>
      </c>
      <c r="T30" s="12">
        <v>2700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794.4</v>
      </c>
      <c r="AA30" s="12">
        <v>794.4</v>
      </c>
      <c r="AB30" s="12">
        <v>0</v>
      </c>
      <c r="AC30" s="12">
        <v>794.4</v>
      </c>
      <c r="AD30" s="12">
        <v>794.4</v>
      </c>
      <c r="AE30" s="12">
        <v>794.4</v>
      </c>
      <c r="AF30" s="11">
        <f t="shared" si="0"/>
        <v>0.29422222222222222</v>
      </c>
      <c r="AG30" s="12">
        <v>1905.6</v>
      </c>
      <c r="AH30" s="13">
        <v>0.29422222222222222</v>
      </c>
      <c r="AI30" s="12">
        <v>0</v>
      </c>
      <c r="AJ30" s="13"/>
      <c r="AK30" s="1"/>
    </row>
    <row r="31" spans="1:37" ht="51" outlineLevel="2" x14ac:dyDescent="0.25">
      <c r="A31" s="7" t="s">
        <v>54</v>
      </c>
      <c r="B31" s="8" t="s">
        <v>55</v>
      </c>
      <c r="C31" s="7" t="s">
        <v>54</v>
      </c>
      <c r="D31" s="7"/>
      <c r="E31" s="7"/>
      <c r="F31" s="9"/>
      <c r="G31" s="7"/>
      <c r="H31" s="7"/>
      <c r="I31" s="7"/>
      <c r="J31" s="7"/>
      <c r="K31" s="7"/>
      <c r="L31" s="7"/>
      <c r="M31" s="7"/>
      <c r="N31" s="7"/>
      <c r="O31" s="10">
        <v>0</v>
      </c>
      <c r="P31" s="10">
        <v>681000</v>
      </c>
      <c r="Q31" s="10">
        <v>0</v>
      </c>
      <c r="R31" s="10">
        <v>681000</v>
      </c>
      <c r="S31" s="10">
        <v>681000</v>
      </c>
      <c r="T31" s="10">
        <v>681000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88197.09</v>
      </c>
      <c r="AA31" s="10">
        <f>AA32+AA33</f>
        <v>181297.31</v>
      </c>
      <c r="AB31" s="10">
        <v>0</v>
      </c>
      <c r="AC31" s="10">
        <v>88197.09</v>
      </c>
      <c r="AD31" s="10">
        <v>88197.09</v>
      </c>
      <c r="AE31" s="10">
        <v>88197.09</v>
      </c>
      <c r="AF31" s="11">
        <f t="shared" si="0"/>
        <v>0.26622218795888397</v>
      </c>
      <c r="AG31" s="10">
        <v>584321.11</v>
      </c>
      <c r="AH31" s="11">
        <v>0.14196606461086636</v>
      </c>
      <c r="AI31" s="10">
        <v>0</v>
      </c>
      <c r="AJ31" s="11"/>
      <c r="AK31" s="1"/>
    </row>
    <row r="32" spans="1:37" ht="51" outlineLevel="3" x14ac:dyDescent="0.25">
      <c r="A32" s="7" t="s">
        <v>56</v>
      </c>
      <c r="B32" s="9" t="s">
        <v>57</v>
      </c>
      <c r="C32" s="7" t="s">
        <v>56</v>
      </c>
      <c r="D32" s="7"/>
      <c r="E32" s="7"/>
      <c r="F32" s="9"/>
      <c r="G32" s="7"/>
      <c r="H32" s="7"/>
      <c r="I32" s="9"/>
      <c r="J32" s="7"/>
      <c r="K32" s="7"/>
      <c r="L32" s="7"/>
      <c r="M32" s="7"/>
      <c r="N32" s="7"/>
      <c r="O32" s="12">
        <v>0</v>
      </c>
      <c r="P32" s="12">
        <v>681000</v>
      </c>
      <c r="Q32" s="12">
        <v>0</v>
      </c>
      <c r="R32" s="12">
        <v>681000</v>
      </c>
      <c r="S32" s="12">
        <v>681000</v>
      </c>
      <c r="T32" s="12">
        <v>681000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85699.22</v>
      </c>
      <c r="AA32" s="12">
        <v>177285.37</v>
      </c>
      <c r="AB32" s="12">
        <v>0</v>
      </c>
      <c r="AC32" s="12">
        <v>85699.22</v>
      </c>
      <c r="AD32" s="12">
        <v>85699.22</v>
      </c>
      <c r="AE32" s="12">
        <v>85699.22</v>
      </c>
      <c r="AF32" s="11">
        <f t="shared" si="0"/>
        <v>0.26033093979441996</v>
      </c>
      <c r="AG32" s="12">
        <v>586956.35</v>
      </c>
      <c r="AH32" s="13">
        <v>0.13809640234948606</v>
      </c>
      <c r="AI32" s="12">
        <v>0</v>
      </c>
      <c r="AJ32" s="13"/>
      <c r="AK32" s="1"/>
    </row>
    <row r="33" spans="1:37" ht="51" outlineLevel="3" x14ac:dyDescent="0.25">
      <c r="A33" s="7" t="s">
        <v>58</v>
      </c>
      <c r="B33" s="9" t="s">
        <v>59</v>
      </c>
      <c r="C33" s="7" t="s">
        <v>58</v>
      </c>
      <c r="D33" s="7"/>
      <c r="E33" s="7"/>
      <c r="F33" s="9"/>
      <c r="G33" s="7"/>
      <c r="H33" s="7"/>
      <c r="I33" s="9"/>
      <c r="J33" s="7"/>
      <c r="K33" s="7"/>
      <c r="L33" s="7"/>
      <c r="M33" s="7"/>
      <c r="N33" s="7"/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2497.87</v>
      </c>
      <c r="AA33" s="12">
        <v>4011.94</v>
      </c>
      <c r="AB33" s="12">
        <v>0</v>
      </c>
      <c r="AC33" s="12">
        <v>2497.87</v>
      </c>
      <c r="AD33" s="12">
        <v>2497.87</v>
      </c>
      <c r="AE33" s="12">
        <v>2497.87</v>
      </c>
      <c r="AF33" s="11"/>
      <c r="AG33" s="12">
        <v>-2635.24</v>
      </c>
      <c r="AH33" s="13"/>
      <c r="AI33" s="12">
        <v>0</v>
      </c>
      <c r="AJ33" s="13"/>
      <c r="AK33" s="1"/>
    </row>
    <row r="34" spans="1:37" ht="38.25" outlineLevel="2" x14ac:dyDescent="0.25">
      <c r="A34" s="7" t="s">
        <v>60</v>
      </c>
      <c r="B34" s="8" t="s">
        <v>61</v>
      </c>
      <c r="C34" s="7" t="s">
        <v>60</v>
      </c>
      <c r="D34" s="7"/>
      <c r="E34" s="7"/>
      <c r="F34" s="9"/>
      <c r="G34" s="7"/>
      <c r="H34" s="7"/>
      <c r="I34" s="7"/>
      <c r="J34" s="7"/>
      <c r="K34" s="7"/>
      <c r="L34" s="7"/>
      <c r="M34" s="7"/>
      <c r="N34" s="7"/>
      <c r="O34" s="10">
        <v>0</v>
      </c>
      <c r="P34" s="10">
        <v>4950000</v>
      </c>
      <c r="Q34" s="10">
        <v>0</v>
      </c>
      <c r="R34" s="10">
        <v>4950000</v>
      </c>
      <c r="S34" s="10">
        <v>4950000</v>
      </c>
      <c r="T34" s="10">
        <v>4950000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2383359.77</v>
      </c>
      <c r="AA34" s="10">
        <f>AA35+AA36</f>
        <v>3684361.67</v>
      </c>
      <c r="AB34" s="10">
        <v>0</v>
      </c>
      <c r="AC34" s="10">
        <v>2383359.77</v>
      </c>
      <c r="AD34" s="10">
        <v>2383359.77</v>
      </c>
      <c r="AE34" s="10">
        <v>2383359.77</v>
      </c>
      <c r="AF34" s="11">
        <f t="shared" si="0"/>
        <v>0.74431548888888888</v>
      </c>
      <c r="AG34" s="10">
        <v>1573628.12</v>
      </c>
      <c r="AH34" s="11">
        <v>0.68209532929292926</v>
      </c>
      <c r="AI34" s="10">
        <v>0</v>
      </c>
      <c r="AJ34" s="11"/>
      <c r="AK34" s="1"/>
    </row>
    <row r="35" spans="1:37" ht="38.25" outlineLevel="3" x14ac:dyDescent="0.25">
      <c r="A35" s="7" t="s">
        <v>62</v>
      </c>
      <c r="B35" s="9" t="s">
        <v>63</v>
      </c>
      <c r="C35" s="7" t="s">
        <v>62</v>
      </c>
      <c r="D35" s="7"/>
      <c r="E35" s="7"/>
      <c r="F35" s="9"/>
      <c r="G35" s="7"/>
      <c r="H35" s="7"/>
      <c r="I35" s="9"/>
      <c r="J35" s="7"/>
      <c r="K35" s="7"/>
      <c r="L35" s="7"/>
      <c r="M35" s="7"/>
      <c r="N35" s="7"/>
      <c r="O35" s="12">
        <v>0</v>
      </c>
      <c r="P35" s="12">
        <v>4950000</v>
      </c>
      <c r="Q35" s="12">
        <v>0</v>
      </c>
      <c r="R35" s="12">
        <v>4950000</v>
      </c>
      <c r="S35" s="12">
        <v>4950000</v>
      </c>
      <c r="T35" s="12">
        <v>4950000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2369781.7599999998</v>
      </c>
      <c r="AA35" s="12">
        <v>3644441.46</v>
      </c>
      <c r="AB35" s="12">
        <v>0</v>
      </c>
      <c r="AC35" s="12">
        <v>2369781.7599999998</v>
      </c>
      <c r="AD35" s="12">
        <v>2369781.7599999998</v>
      </c>
      <c r="AE35" s="12">
        <v>2369781.7599999998</v>
      </c>
      <c r="AF35" s="11">
        <f t="shared" si="0"/>
        <v>0.73625079999999998</v>
      </c>
      <c r="AG35" s="12">
        <v>1602018.54</v>
      </c>
      <c r="AH35" s="13">
        <v>0.67635989090909088</v>
      </c>
      <c r="AI35" s="12">
        <v>0</v>
      </c>
      <c r="AJ35" s="13"/>
      <c r="AK35" s="1"/>
    </row>
    <row r="36" spans="1:37" ht="38.25" outlineLevel="3" x14ac:dyDescent="0.25">
      <c r="A36" s="7" t="s">
        <v>64</v>
      </c>
      <c r="B36" s="9" t="s">
        <v>63</v>
      </c>
      <c r="C36" s="7" t="s">
        <v>64</v>
      </c>
      <c r="D36" s="7"/>
      <c r="E36" s="7"/>
      <c r="F36" s="9"/>
      <c r="G36" s="7"/>
      <c r="H36" s="7"/>
      <c r="I36" s="9"/>
      <c r="J36" s="7"/>
      <c r="K36" s="7"/>
      <c r="L36" s="7"/>
      <c r="M36" s="7"/>
      <c r="N36" s="7"/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13578.01</v>
      </c>
      <c r="AA36" s="12">
        <v>39920.21</v>
      </c>
      <c r="AB36" s="12">
        <v>0</v>
      </c>
      <c r="AC36" s="12">
        <v>13578.01</v>
      </c>
      <c r="AD36" s="12">
        <v>13578.01</v>
      </c>
      <c r="AE36" s="12">
        <v>13578.01</v>
      </c>
      <c r="AF36" s="11" t="e">
        <f t="shared" si="0"/>
        <v>#DIV/0!</v>
      </c>
      <c r="AG36" s="12">
        <v>-28390.42</v>
      </c>
      <c r="AH36" s="13"/>
      <c r="AI36" s="12">
        <v>0</v>
      </c>
      <c r="AJ36" s="13"/>
      <c r="AK36" s="1"/>
    </row>
    <row r="37" spans="1:37" ht="38.25" outlineLevel="2" x14ac:dyDescent="0.25">
      <c r="A37" s="7" t="s">
        <v>65</v>
      </c>
      <c r="B37" s="8" t="s">
        <v>66</v>
      </c>
      <c r="C37" s="7" t="s">
        <v>65</v>
      </c>
      <c r="D37" s="7"/>
      <c r="E37" s="7"/>
      <c r="F37" s="9"/>
      <c r="G37" s="7"/>
      <c r="H37" s="7"/>
      <c r="I37" s="7"/>
      <c r="J37" s="7"/>
      <c r="K37" s="7"/>
      <c r="L37" s="7"/>
      <c r="M37" s="7"/>
      <c r="N37" s="7"/>
      <c r="O37" s="10">
        <v>0</v>
      </c>
      <c r="P37" s="10">
        <v>2444000</v>
      </c>
      <c r="Q37" s="10">
        <v>0</v>
      </c>
      <c r="R37" s="10">
        <v>2444000</v>
      </c>
      <c r="S37" s="10">
        <v>2444000</v>
      </c>
      <c r="T37" s="10">
        <v>2444000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266541.67</v>
      </c>
      <c r="AA37" s="10">
        <f>AA38+AA39</f>
        <v>312740.8</v>
      </c>
      <c r="AB37" s="10">
        <v>0</v>
      </c>
      <c r="AC37" s="10">
        <v>266541.67</v>
      </c>
      <c r="AD37" s="10">
        <v>266541.67</v>
      </c>
      <c r="AE37" s="10">
        <v>266541.67</v>
      </c>
      <c r="AF37" s="11">
        <f t="shared" si="0"/>
        <v>0.12796268412438624</v>
      </c>
      <c r="AG37" s="10">
        <v>2150878.16</v>
      </c>
      <c r="AH37" s="11">
        <v>0.11993528641571195</v>
      </c>
      <c r="AI37" s="10">
        <v>0</v>
      </c>
      <c r="AJ37" s="11"/>
      <c r="AK37" s="1"/>
    </row>
    <row r="38" spans="1:37" ht="38.25" outlineLevel="3" x14ac:dyDescent="0.25">
      <c r="A38" s="7" t="s">
        <v>67</v>
      </c>
      <c r="B38" s="9" t="s">
        <v>68</v>
      </c>
      <c r="C38" s="7" t="s">
        <v>67</v>
      </c>
      <c r="D38" s="7"/>
      <c r="E38" s="7"/>
      <c r="F38" s="9"/>
      <c r="G38" s="7"/>
      <c r="H38" s="7"/>
      <c r="I38" s="9"/>
      <c r="J38" s="7"/>
      <c r="K38" s="7"/>
      <c r="L38" s="7"/>
      <c r="M38" s="7"/>
      <c r="N38" s="7"/>
      <c r="O38" s="12">
        <v>0</v>
      </c>
      <c r="P38" s="12">
        <v>2444000</v>
      </c>
      <c r="Q38" s="12">
        <v>0</v>
      </c>
      <c r="R38" s="12">
        <v>2444000</v>
      </c>
      <c r="S38" s="12">
        <v>2444000</v>
      </c>
      <c r="T38" s="12">
        <v>2444000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240043.26</v>
      </c>
      <c r="AA38" s="12">
        <v>282745.34999999998</v>
      </c>
      <c r="AB38" s="12">
        <v>0</v>
      </c>
      <c r="AC38" s="12">
        <v>240043.26</v>
      </c>
      <c r="AD38" s="12">
        <v>240043.26</v>
      </c>
      <c r="AE38" s="12">
        <v>240043.26</v>
      </c>
      <c r="AF38" s="11">
        <f t="shared" si="0"/>
        <v>0.11568958674304418</v>
      </c>
      <c r="AG38" s="12">
        <v>2178224.9</v>
      </c>
      <c r="AH38" s="13">
        <v>0.10874594926350245</v>
      </c>
      <c r="AI38" s="12">
        <v>0</v>
      </c>
      <c r="AJ38" s="13"/>
      <c r="AK38" s="1"/>
    </row>
    <row r="39" spans="1:37" ht="51" outlineLevel="3" x14ac:dyDescent="0.25">
      <c r="A39" s="7" t="s">
        <v>69</v>
      </c>
      <c r="B39" s="9" t="s">
        <v>70</v>
      </c>
      <c r="C39" s="7" t="s">
        <v>69</v>
      </c>
      <c r="D39" s="7"/>
      <c r="E39" s="7"/>
      <c r="F39" s="9"/>
      <c r="G39" s="7"/>
      <c r="H39" s="7"/>
      <c r="I39" s="9"/>
      <c r="J39" s="7"/>
      <c r="K39" s="7"/>
      <c r="L39" s="7"/>
      <c r="M39" s="7"/>
      <c r="N39" s="7"/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26498.41</v>
      </c>
      <c r="AA39" s="12">
        <v>29995.45</v>
      </c>
      <c r="AB39" s="12">
        <v>0</v>
      </c>
      <c r="AC39" s="12">
        <v>26498.41</v>
      </c>
      <c r="AD39" s="12">
        <v>26498.41</v>
      </c>
      <c r="AE39" s="12">
        <v>26498.41</v>
      </c>
      <c r="AF39" s="11"/>
      <c r="AG39" s="12">
        <v>-27346.74</v>
      </c>
      <c r="AH39" s="13"/>
      <c r="AI39" s="12">
        <v>0</v>
      </c>
      <c r="AJ39" s="13"/>
      <c r="AK39" s="1"/>
    </row>
    <row r="40" spans="1:37" ht="51" outlineLevel="3" x14ac:dyDescent="0.25">
      <c r="A40" s="7"/>
      <c r="B40" s="9" t="s">
        <v>109</v>
      </c>
      <c r="C40" s="24" t="s">
        <v>108</v>
      </c>
      <c r="D40" s="7"/>
      <c r="E40" s="7"/>
      <c r="F40" s="9"/>
      <c r="G40" s="7"/>
      <c r="H40" s="7"/>
      <c r="I40" s="9"/>
      <c r="J40" s="7"/>
      <c r="K40" s="7"/>
      <c r="L40" s="7"/>
      <c r="M40" s="7"/>
      <c r="N40" s="7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25">
        <v>5000</v>
      </c>
      <c r="AB40" s="12"/>
      <c r="AC40" s="12"/>
      <c r="AD40" s="12"/>
      <c r="AE40" s="12"/>
      <c r="AF40" s="11"/>
      <c r="AG40" s="12"/>
      <c r="AH40" s="13"/>
      <c r="AI40" s="12"/>
      <c r="AJ40" s="13"/>
      <c r="AK40" s="1"/>
    </row>
    <row r="41" spans="1:37" ht="25.5" outlineLevel="2" x14ac:dyDescent="0.25">
      <c r="A41" s="7" t="s">
        <v>71</v>
      </c>
      <c r="B41" s="8" t="s">
        <v>72</v>
      </c>
      <c r="C41" s="7" t="s">
        <v>71</v>
      </c>
      <c r="D41" s="7"/>
      <c r="E41" s="7"/>
      <c r="F41" s="9"/>
      <c r="G41" s="7"/>
      <c r="H41" s="7"/>
      <c r="I41" s="7"/>
      <c r="J41" s="7"/>
      <c r="K41" s="7"/>
      <c r="L41" s="7"/>
      <c r="M41" s="7"/>
      <c r="N41" s="7"/>
      <c r="O41" s="10">
        <v>0</v>
      </c>
      <c r="P41" s="10">
        <v>0</v>
      </c>
      <c r="Q41" s="10">
        <v>99477.6</v>
      </c>
      <c r="R41" s="10">
        <f>R42</f>
        <v>62145.599999999999</v>
      </c>
      <c r="S41" s="10">
        <v>99477.6</v>
      </c>
      <c r="T41" s="10">
        <v>99477.6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1">
        <f t="shared" si="0"/>
        <v>0</v>
      </c>
      <c r="AG41" s="10">
        <v>99477.6</v>
      </c>
      <c r="AH41" s="11">
        <v>0</v>
      </c>
      <c r="AI41" s="10">
        <v>0</v>
      </c>
      <c r="AJ41" s="11"/>
      <c r="AK41" s="1"/>
    </row>
    <row r="42" spans="1:37" ht="51" outlineLevel="3" x14ac:dyDescent="0.25">
      <c r="A42" s="7" t="s">
        <v>73</v>
      </c>
      <c r="B42" s="9" t="s">
        <v>74</v>
      </c>
      <c r="C42" s="7" t="s">
        <v>73</v>
      </c>
      <c r="D42" s="7"/>
      <c r="E42" s="7"/>
      <c r="F42" s="9"/>
      <c r="G42" s="7"/>
      <c r="H42" s="7"/>
      <c r="I42" s="9"/>
      <c r="J42" s="7"/>
      <c r="K42" s="7"/>
      <c r="L42" s="7"/>
      <c r="M42" s="7"/>
      <c r="N42" s="7"/>
      <c r="O42" s="12">
        <v>0</v>
      </c>
      <c r="P42" s="12">
        <v>0</v>
      </c>
      <c r="Q42" s="12">
        <v>99477.6</v>
      </c>
      <c r="R42" s="12">
        <v>62145.599999999999</v>
      </c>
      <c r="S42" s="12">
        <v>99477.6</v>
      </c>
      <c r="T42" s="12">
        <v>99477.6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1">
        <f t="shared" si="0"/>
        <v>0</v>
      </c>
      <c r="AG42" s="12">
        <v>99477.6</v>
      </c>
      <c r="AH42" s="13">
        <v>0</v>
      </c>
      <c r="AI42" s="12">
        <v>0</v>
      </c>
      <c r="AJ42" s="13"/>
      <c r="AK42" s="1"/>
    </row>
    <row r="43" spans="1:37" ht="38.25" outlineLevel="2" x14ac:dyDescent="0.25">
      <c r="A43" s="7" t="s">
        <v>75</v>
      </c>
      <c r="B43" s="8" t="s">
        <v>76</v>
      </c>
      <c r="C43" s="7" t="s">
        <v>75</v>
      </c>
      <c r="D43" s="7"/>
      <c r="E43" s="7"/>
      <c r="F43" s="9"/>
      <c r="G43" s="7"/>
      <c r="H43" s="7"/>
      <c r="I43" s="7"/>
      <c r="J43" s="7"/>
      <c r="K43" s="7"/>
      <c r="L43" s="7"/>
      <c r="M43" s="7"/>
      <c r="N43" s="7"/>
      <c r="O43" s="10">
        <v>0</v>
      </c>
      <c r="P43" s="10">
        <v>1881242</v>
      </c>
      <c r="Q43" s="10">
        <v>0</v>
      </c>
      <c r="R43" s="10">
        <v>1881242</v>
      </c>
      <c r="S43" s="10">
        <v>1881242</v>
      </c>
      <c r="T43" s="10">
        <v>1881242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940242</v>
      </c>
      <c r="AA43" s="10">
        <f>AA44</f>
        <v>1410363</v>
      </c>
      <c r="AB43" s="10">
        <v>0</v>
      </c>
      <c r="AC43" s="10">
        <v>940242</v>
      </c>
      <c r="AD43" s="10">
        <v>940242</v>
      </c>
      <c r="AE43" s="10">
        <v>940242</v>
      </c>
      <c r="AF43" s="11">
        <f t="shared" si="0"/>
        <v>0.74969780602389269</v>
      </c>
      <c r="AG43" s="10">
        <v>784293</v>
      </c>
      <c r="AH43" s="11">
        <v>0.58309829357413878</v>
      </c>
      <c r="AI43" s="10">
        <v>0</v>
      </c>
      <c r="AJ43" s="11"/>
      <c r="AK43" s="1"/>
    </row>
    <row r="44" spans="1:37" ht="38.25" outlineLevel="3" x14ac:dyDescent="0.25">
      <c r="A44" s="7" t="s">
        <v>77</v>
      </c>
      <c r="B44" s="9" t="s">
        <v>78</v>
      </c>
      <c r="C44" s="7" t="s">
        <v>77</v>
      </c>
      <c r="D44" s="7"/>
      <c r="E44" s="7"/>
      <c r="F44" s="9"/>
      <c r="G44" s="7"/>
      <c r="H44" s="7"/>
      <c r="I44" s="9"/>
      <c r="J44" s="7"/>
      <c r="K44" s="7"/>
      <c r="L44" s="7"/>
      <c r="M44" s="7"/>
      <c r="N44" s="7"/>
      <c r="O44" s="12">
        <v>0</v>
      </c>
      <c r="P44" s="12">
        <v>1881242</v>
      </c>
      <c r="Q44" s="12">
        <v>0</v>
      </c>
      <c r="R44" s="12">
        <v>1881242</v>
      </c>
      <c r="S44" s="12">
        <v>1881242</v>
      </c>
      <c r="T44" s="12">
        <v>1881242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940242</v>
      </c>
      <c r="AA44" s="12">
        <v>1410363</v>
      </c>
      <c r="AB44" s="12">
        <v>0</v>
      </c>
      <c r="AC44" s="12">
        <v>940242</v>
      </c>
      <c r="AD44" s="12">
        <v>940242</v>
      </c>
      <c r="AE44" s="12">
        <v>940242</v>
      </c>
      <c r="AF44" s="11">
        <f t="shared" si="0"/>
        <v>0.74969780602389269</v>
      </c>
      <c r="AG44" s="12">
        <v>784293</v>
      </c>
      <c r="AH44" s="13">
        <v>0.58309829357413878</v>
      </c>
      <c r="AI44" s="12">
        <v>0</v>
      </c>
      <c r="AJ44" s="13"/>
      <c r="AK44" s="1"/>
    </row>
    <row r="45" spans="1:37" ht="38.25" outlineLevel="2" x14ac:dyDescent="0.25">
      <c r="A45" s="7" t="s">
        <v>79</v>
      </c>
      <c r="B45" s="8" t="s">
        <v>80</v>
      </c>
      <c r="C45" s="7" t="s">
        <v>79</v>
      </c>
      <c r="D45" s="7"/>
      <c r="E45" s="7"/>
      <c r="F45" s="9"/>
      <c r="G45" s="7"/>
      <c r="H45" s="7"/>
      <c r="I45" s="7"/>
      <c r="J45" s="7"/>
      <c r="K45" s="7"/>
      <c r="L45" s="7"/>
      <c r="M45" s="7"/>
      <c r="N45" s="7"/>
      <c r="O45" s="10">
        <v>0</v>
      </c>
      <c r="P45" s="10">
        <v>2125015.91</v>
      </c>
      <c r="Q45" s="10">
        <v>-2125015.91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f>AA46</f>
        <v>0</v>
      </c>
      <c r="AB45" s="10">
        <v>0</v>
      </c>
      <c r="AC45" s="10">
        <v>0</v>
      </c>
      <c r="AD45" s="10">
        <v>0</v>
      </c>
      <c r="AE45" s="10">
        <v>0</v>
      </c>
      <c r="AF45" s="11"/>
      <c r="AG45" s="10">
        <v>0</v>
      </c>
      <c r="AH45" s="11"/>
      <c r="AI45" s="10">
        <v>0</v>
      </c>
      <c r="AJ45" s="11"/>
      <c r="AK45" s="1"/>
    </row>
    <row r="46" spans="1:37" ht="38.25" outlineLevel="3" x14ac:dyDescent="0.25">
      <c r="A46" s="7" t="s">
        <v>81</v>
      </c>
      <c r="B46" s="9" t="s">
        <v>82</v>
      </c>
      <c r="C46" s="7" t="s">
        <v>81</v>
      </c>
      <c r="D46" s="7"/>
      <c r="E46" s="7"/>
      <c r="F46" s="9"/>
      <c r="G46" s="7"/>
      <c r="H46" s="7"/>
      <c r="I46" s="9"/>
      <c r="J46" s="7"/>
      <c r="K46" s="7"/>
      <c r="L46" s="7"/>
      <c r="M46" s="7"/>
      <c r="N46" s="7"/>
      <c r="O46" s="12">
        <v>0</v>
      </c>
      <c r="P46" s="12">
        <v>2125015.91</v>
      </c>
      <c r="Q46" s="12">
        <v>-2125015.91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/>
      <c r="AB46" s="12">
        <v>0</v>
      </c>
      <c r="AC46" s="12">
        <v>0</v>
      </c>
      <c r="AD46" s="12">
        <v>0</v>
      </c>
      <c r="AE46" s="12">
        <v>0</v>
      </c>
      <c r="AF46" s="11"/>
      <c r="AG46" s="12">
        <v>0</v>
      </c>
      <c r="AH46" s="13"/>
      <c r="AI46" s="12">
        <v>0</v>
      </c>
      <c r="AJ46" s="13"/>
      <c r="AK46" s="1"/>
    </row>
    <row r="47" spans="1:37" ht="25.5" outlineLevel="2" x14ac:dyDescent="0.25">
      <c r="A47" s="7" t="s">
        <v>83</v>
      </c>
      <c r="B47" s="8" t="s">
        <v>84</v>
      </c>
      <c r="C47" s="7" t="s">
        <v>83</v>
      </c>
      <c r="D47" s="7"/>
      <c r="E47" s="7"/>
      <c r="F47" s="9"/>
      <c r="G47" s="7"/>
      <c r="H47" s="7"/>
      <c r="I47" s="7"/>
      <c r="J47" s="7"/>
      <c r="K47" s="7"/>
      <c r="L47" s="7"/>
      <c r="M47" s="7"/>
      <c r="N47" s="7"/>
      <c r="O47" s="10">
        <v>0</v>
      </c>
      <c r="P47" s="10">
        <v>0</v>
      </c>
      <c r="Q47" s="10">
        <v>3425015.91</v>
      </c>
      <c r="R47" s="10">
        <v>3425015.91</v>
      </c>
      <c r="S47" s="10">
        <v>3425015.91</v>
      </c>
      <c r="T47" s="10">
        <v>3425015.91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f>AA48</f>
        <v>2125015.91</v>
      </c>
      <c r="AB47" s="10">
        <v>0</v>
      </c>
      <c r="AC47" s="10">
        <v>0</v>
      </c>
      <c r="AD47" s="10">
        <v>0</v>
      </c>
      <c r="AE47" s="10">
        <v>0</v>
      </c>
      <c r="AF47" s="11">
        <f t="shared" si="0"/>
        <v>0.62043971935885112</v>
      </c>
      <c r="AG47" s="10">
        <v>3425015.91</v>
      </c>
      <c r="AH47" s="11">
        <v>0</v>
      </c>
      <c r="AI47" s="10">
        <v>0</v>
      </c>
      <c r="AJ47" s="11"/>
      <c r="AK47" s="1"/>
    </row>
    <row r="48" spans="1:37" ht="63.75" outlineLevel="3" x14ac:dyDescent="0.25">
      <c r="A48" s="7" t="s">
        <v>85</v>
      </c>
      <c r="B48" s="9" t="s">
        <v>86</v>
      </c>
      <c r="C48" s="7" t="s">
        <v>85</v>
      </c>
      <c r="D48" s="7"/>
      <c r="E48" s="7"/>
      <c r="F48" s="9"/>
      <c r="G48" s="7"/>
      <c r="H48" s="7"/>
      <c r="I48" s="9"/>
      <c r="J48" s="7"/>
      <c r="K48" s="7"/>
      <c r="L48" s="7"/>
      <c r="M48" s="7"/>
      <c r="N48" s="7"/>
      <c r="O48" s="12">
        <v>0</v>
      </c>
      <c r="P48" s="12">
        <v>0</v>
      </c>
      <c r="Q48" s="12">
        <v>2125015.91</v>
      </c>
      <c r="R48" s="12">
        <v>2125015.91</v>
      </c>
      <c r="S48" s="12">
        <v>2125015.91</v>
      </c>
      <c r="T48" s="12">
        <v>2125015.91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2125015.91</v>
      </c>
      <c r="AB48" s="12">
        <v>0</v>
      </c>
      <c r="AC48" s="12">
        <v>0</v>
      </c>
      <c r="AD48" s="12">
        <v>0</v>
      </c>
      <c r="AE48" s="12">
        <v>0</v>
      </c>
      <c r="AF48" s="11">
        <f t="shared" si="0"/>
        <v>1</v>
      </c>
      <c r="AG48" s="12">
        <v>2125015.91</v>
      </c>
      <c r="AH48" s="13">
        <v>0</v>
      </c>
      <c r="AI48" s="12">
        <v>0</v>
      </c>
      <c r="AJ48" s="13"/>
      <c r="AK48" s="1"/>
    </row>
    <row r="49" spans="1:37" ht="51" outlineLevel="3" x14ac:dyDescent="0.25">
      <c r="A49" s="7" t="s">
        <v>87</v>
      </c>
      <c r="B49" s="9" t="s">
        <v>88</v>
      </c>
      <c r="C49" s="7" t="s">
        <v>87</v>
      </c>
      <c r="D49" s="7"/>
      <c r="E49" s="7"/>
      <c r="F49" s="9"/>
      <c r="G49" s="7"/>
      <c r="H49" s="7"/>
      <c r="I49" s="9"/>
      <c r="J49" s="7"/>
      <c r="K49" s="7"/>
      <c r="L49" s="7"/>
      <c r="M49" s="7"/>
      <c r="N49" s="7"/>
      <c r="O49" s="12">
        <v>0</v>
      </c>
      <c r="P49" s="12">
        <v>0</v>
      </c>
      <c r="Q49" s="12">
        <v>1300000</v>
      </c>
      <c r="R49" s="12">
        <v>1300000</v>
      </c>
      <c r="S49" s="12">
        <v>1300000</v>
      </c>
      <c r="T49" s="12">
        <v>1300000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1">
        <f t="shared" si="0"/>
        <v>0</v>
      </c>
      <c r="AG49" s="12">
        <v>1300000</v>
      </c>
      <c r="AH49" s="13">
        <v>0</v>
      </c>
      <c r="AI49" s="12">
        <v>0</v>
      </c>
      <c r="AJ49" s="13"/>
      <c r="AK49" s="1"/>
    </row>
    <row r="50" spans="1:37" ht="38.25" outlineLevel="2" x14ac:dyDescent="0.25">
      <c r="A50" s="7" t="s">
        <v>89</v>
      </c>
      <c r="B50" s="8" t="s">
        <v>90</v>
      </c>
      <c r="C50" s="7" t="s">
        <v>89</v>
      </c>
      <c r="D50" s="7"/>
      <c r="E50" s="7"/>
      <c r="F50" s="9"/>
      <c r="G50" s="7"/>
      <c r="H50" s="7"/>
      <c r="I50" s="7"/>
      <c r="J50" s="7"/>
      <c r="K50" s="7"/>
      <c r="L50" s="7"/>
      <c r="M50" s="7"/>
      <c r="N50" s="7"/>
      <c r="O50" s="10">
        <v>0</v>
      </c>
      <c r="P50" s="10">
        <v>4617</v>
      </c>
      <c r="Q50" s="10">
        <v>0</v>
      </c>
      <c r="R50" s="10">
        <v>4617</v>
      </c>
      <c r="S50" s="10">
        <v>4617</v>
      </c>
      <c r="T50" s="10">
        <v>4617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4617</v>
      </c>
      <c r="AA50" s="10">
        <v>4617</v>
      </c>
      <c r="AB50" s="10">
        <v>0</v>
      </c>
      <c r="AC50" s="10">
        <v>4617</v>
      </c>
      <c r="AD50" s="10">
        <v>4617</v>
      </c>
      <c r="AE50" s="10">
        <v>4617</v>
      </c>
      <c r="AF50" s="11">
        <f t="shared" si="0"/>
        <v>1</v>
      </c>
      <c r="AG50" s="10">
        <v>0</v>
      </c>
      <c r="AH50" s="11">
        <v>1</v>
      </c>
      <c r="AI50" s="10">
        <v>0</v>
      </c>
      <c r="AJ50" s="11"/>
      <c r="AK50" s="1"/>
    </row>
    <row r="51" spans="1:37" ht="76.5" outlineLevel="3" x14ac:dyDescent="0.25">
      <c r="A51" s="7" t="s">
        <v>91</v>
      </c>
      <c r="B51" s="9" t="s">
        <v>92</v>
      </c>
      <c r="C51" s="7" t="s">
        <v>91</v>
      </c>
      <c r="D51" s="7"/>
      <c r="E51" s="7"/>
      <c r="F51" s="9"/>
      <c r="G51" s="7"/>
      <c r="H51" s="7"/>
      <c r="I51" s="9"/>
      <c r="J51" s="7"/>
      <c r="K51" s="7"/>
      <c r="L51" s="7"/>
      <c r="M51" s="7"/>
      <c r="N51" s="7"/>
      <c r="O51" s="12">
        <v>0</v>
      </c>
      <c r="P51" s="12">
        <v>4617</v>
      </c>
      <c r="Q51" s="12">
        <v>0</v>
      </c>
      <c r="R51" s="12">
        <v>4617</v>
      </c>
      <c r="S51" s="12">
        <v>4617</v>
      </c>
      <c r="T51" s="12">
        <v>4617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4617</v>
      </c>
      <c r="AA51" s="12">
        <v>4617</v>
      </c>
      <c r="AB51" s="12">
        <v>0</v>
      </c>
      <c r="AC51" s="12">
        <v>4617</v>
      </c>
      <c r="AD51" s="12">
        <v>4617</v>
      </c>
      <c r="AE51" s="12">
        <v>4617</v>
      </c>
      <c r="AF51" s="11">
        <f t="shared" si="0"/>
        <v>1</v>
      </c>
      <c r="AG51" s="12">
        <v>0</v>
      </c>
      <c r="AH51" s="13">
        <v>1</v>
      </c>
      <c r="AI51" s="12">
        <v>0</v>
      </c>
      <c r="AJ51" s="13"/>
      <c r="AK51" s="1"/>
    </row>
    <row r="52" spans="1:37" ht="51" outlineLevel="2" x14ac:dyDescent="0.25">
      <c r="A52" s="7" t="s">
        <v>93</v>
      </c>
      <c r="B52" s="8" t="s">
        <v>94</v>
      </c>
      <c r="C52" s="7" t="s">
        <v>93</v>
      </c>
      <c r="D52" s="7"/>
      <c r="E52" s="7"/>
      <c r="F52" s="9"/>
      <c r="G52" s="7"/>
      <c r="H52" s="7"/>
      <c r="I52" s="7"/>
      <c r="J52" s="7"/>
      <c r="K52" s="7"/>
      <c r="L52" s="7"/>
      <c r="M52" s="7"/>
      <c r="N52" s="7"/>
      <c r="O52" s="10">
        <v>0</v>
      </c>
      <c r="P52" s="10">
        <v>125600</v>
      </c>
      <c r="Q52" s="10">
        <v>4500</v>
      </c>
      <c r="R52" s="10">
        <v>130100</v>
      </c>
      <c r="S52" s="10">
        <v>130100</v>
      </c>
      <c r="T52" s="10">
        <v>130100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42588.13</v>
      </c>
      <c r="AA52" s="10">
        <f>AA53</f>
        <v>75785.09</v>
      </c>
      <c r="AB52" s="10">
        <v>0</v>
      </c>
      <c r="AC52" s="10">
        <v>42588.13</v>
      </c>
      <c r="AD52" s="10">
        <v>42588.13</v>
      </c>
      <c r="AE52" s="10">
        <v>42588.13</v>
      </c>
      <c r="AF52" s="11">
        <f t="shared" si="0"/>
        <v>0.58251414296694848</v>
      </c>
      <c r="AG52" s="10">
        <v>78428.88</v>
      </c>
      <c r="AH52" s="11">
        <v>0.39716464258262874</v>
      </c>
      <c r="AI52" s="10">
        <v>0</v>
      </c>
      <c r="AJ52" s="11"/>
      <c r="AK52" s="1"/>
    </row>
    <row r="53" spans="1:37" ht="51" outlineLevel="3" x14ac:dyDescent="0.25">
      <c r="A53" s="7" t="s">
        <v>95</v>
      </c>
      <c r="B53" s="9" t="s">
        <v>96</v>
      </c>
      <c r="C53" s="7" t="s">
        <v>95</v>
      </c>
      <c r="D53" s="7"/>
      <c r="E53" s="7"/>
      <c r="F53" s="9"/>
      <c r="G53" s="7"/>
      <c r="H53" s="7"/>
      <c r="I53" s="9"/>
      <c r="J53" s="7"/>
      <c r="K53" s="7"/>
      <c r="L53" s="7"/>
      <c r="M53" s="7"/>
      <c r="N53" s="7"/>
      <c r="O53" s="12">
        <v>0</v>
      </c>
      <c r="P53" s="12">
        <v>125600</v>
      </c>
      <c r="Q53" s="12">
        <v>4500</v>
      </c>
      <c r="R53" s="12">
        <v>130100</v>
      </c>
      <c r="S53" s="12">
        <v>130100</v>
      </c>
      <c r="T53" s="12">
        <v>130100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75785.09</v>
      </c>
      <c r="AB53" s="12">
        <v>0</v>
      </c>
      <c r="AC53" s="12">
        <v>0</v>
      </c>
      <c r="AD53" s="12">
        <v>0</v>
      </c>
      <c r="AE53" s="12">
        <v>0</v>
      </c>
      <c r="AF53" s="11">
        <f t="shared" si="0"/>
        <v>0.58251414296694848</v>
      </c>
      <c r="AG53" s="12">
        <v>130100</v>
      </c>
      <c r="AH53" s="13">
        <v>0</v>
      </c>
      <c r="AI53" s="12">
        <v>0</v>
      </c>
      <c r="AJ53" s="13"/>
      <c r="AK53" s="1"/>
    </row>
    <row r="54" spans="1:37" ht="51" hidden="1" outlineLevel="3" x14ac:dyDescent="0.25">
      <c r="A54" s="7" t="s">
        <v>95</v>
      </c>
      <c r="B54" s="9" t="s">
        <v>96</v>
      </c>
      <c r="C54" s="7" t="s">
        <v>95</v>
      </c>
      <c r="D54" s="7"/>
      <c r="E54" s="7"/>
      <c r="F54" s="9"/>
      <c r="G54" s="7"/>
      <c r="H54" s="7"/>
      <c r="I54" s="9"/>
      <c r="J54" s="7"/>
      <c r="K54" s="7"/>
      <c r="L54" s="7"/>
      <c r="M54" s="7"/>
      <c r="N54" s="7"/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42588.13</v>
      </c>
      <c r="AA54" s="12"/>
      <c r="AB54" s="12">
        <v>0</v>
      </c>
      <c r="AC54" s="12">
        <v>42588.13</v>
      </c>
      <c r="AD54" s="12">
        <v>42588.13</v>
      </c>
      <c r="AE54" s="12">
        <v>42588.13</v>
      </c>
      <c r="AF54" s="11" t="e">
        <f t="shared" si="0"/>
        <v>#DIV/0!</v>
      </c>
      <c r="AG54" s="12">
        <v>-51671.12</v>
      </c>
      <c r="AH54" s="13"/>
      <c r="AI54" s="12">
        <v>0</v>
      </c>
      <c r="AJ54" s="13"/>
      <c r="AK54" s="1"/>
    </row>
    <row r="55" spans="1:37" ht="76.5" outlineLevel="2" collapsed="1" x14ac:dyDescent="0.25">
      <c r="A55" s="7" t="s">
        <v>97</v>
      </c>
      <c r="B55" s="8" t="s">
        <v>98</v>
      </c>
      <c r="C55" s="7" t="s">
        <v>97</v>
      </c>
      <c r="D55" s="7"/>
      <c r="E55" s="7"/>
      <c r="F55" s="9"/>
      <c r="G55" s="7"/>
      <c r="H55" s="7"/>
      <c r="I55" s="7"/>
      <c r="J55" s="7"/>
      <c r="K55" s="7"/>
      <c r="L55" s="7"/>
      <c r="M55" s="7"/>
      <c r="N55" s="7"/>
      <c r="O55" s="10">
        <v>0</v>
      </c>
      <c r="P55" s="10">
        <v>0</v>
      </c>
      <c r="Q55" s="10">
        <v>75000</v>
      </c>
      <c r="R55" s="10">
        <v>75000</v>
      </c>
      <c r="S55" s="10">
        <v>75000</v>
      </c>
      <c r="T55" s="10">
        <v>75000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1">
        <f t="shared" si="0"/>
        <v>0</v>
      </c>
      <c r="AG55" s="10">
        <v>75000</v>
      </c>
      <c r="AH55" s="11">
        <v>0</v>
      </c>
      <c r="AI55" s="10">
        <v>0</v>
      </c>
      <c r="AJ55" s="11"/>
      <c r="AK55" s="1"/>
    </row>
    <row r="56" spans="1:37" ht="51" outlineLevel="3" x14ac:dyDescent="0.25">
      <c r="A56" s="7" t="s">
        <v>99</v>
      </c>
      <c r="B56" s="9" t="s">
        <v>100</v>
      </c>
      <c r="C56" s="7" t="s">
        <v>99</v>
      </c>
      <c r="D56" s="7"/>
      <c r="E56" s="7"/>
      <c r="F56" s="9"/>
      <c r="G56" s="7"/>
      <c r="H56" s="7"/>
      <c r="I56" s="9"/>
      <c r="J56" s="7"/>
      <c r="K56" s="7"/>
      <c r="L56" s="7"/>
      <c r="M56" s="7"/>
      <c r="N56" s="7"/>
      <c r="O56" s="12">
        <v>0</v>
      </c>
      <c r="P56" s="12">
        <v>0</v>
      </c>
      <c r="Q56" s="12">
        <v>75000</v>
      </c>
      <c r="R56" s="12">
        <v>75000</v>
      </c>
      <c r="S56" s="12">
        <v>75000</v>
      </c>
      <c r="T56" s="12">
        <v>75000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1">
        <f t="shared" si="0"/>
        <v>0</v>
      </c>
      <c r="AG56" s="12">
        <v>75000</v>
      </c>
      <c r="AH56" s="13">
        <v>0</v>
      </c>
      <c r="AI56" s="12">
        <v>0</v>
      </c>
      <c r="AJ56" s="13"/>
      <c r="AK56" s="1"/>
    </row>
    <row r="57" spans="1:37" ht="25.5" outlineLevel="2" x14ac:dyDescent="0.25">
      <c r="A57" s="7" t="s">
        <v>101</v>
      </c>
      <c r="B57" s="8" t="s">
        <v>102</v>
      </c>
      <c r="C57" s="7" t="s">
        <v>101</v>
      </c>
      <c r="D57" s="7"/>
      <c r="E57" s="7"/>
      <c r="F57" s="9"/>
      <c r="G57" s="7"/>
      <c r="H57" s="7"/>
      <c r="I57" s="7"/>
      <c r="J57" s="7"/>
      <c r="K57" s="7"/>
      <c r="L57" s="7"/>
      <c r="M57" s="7"/>
      <c r="N57" s="7"/>
      <c r="O57" s="10">
        <v>0</v>
      </c>
      <c r="P57" s="10">
        <v>93744</v>
      </c>
      <c r="Q57" s="10">
        <v>0</v>
      </c>
      <c r="R57" s="10">
        <v>93744</v>
      </c>
      <c r="S57" s="10">
        <v>93744</v>
      </c>
      <c r="T57" s="10">
        <v>93744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36976.800000000003</v>
      </c>
      <c r="AA57" s="10">
        <f>AA58</f>
        <v>59631.6</v>
      </c>
      <c r="AB57" s="10">
        <v>0</v>
      </c>
      <c r="AC57" s="10">
        <v>36976.800000000003</v>
      </c>
      <c r="AD57" s="10">
        <v>36976.800000000003</v>
      </c>
      <c r="AE57" s="10">
        <v>36976.800000000003</v>
      </c>
      <c r="AF57" s="11">
        <f t="shared" si="0"/>
        <v>0.63611111111111107</v>
      </c>
      <c r="AG57" s="10">
        <v>34112.400000000001</v>
      </c>
      <c r="AH57" s="11">
        <v>0.63611111111111107</v>
      </c>
      <c r="AI57" s="10">
        <v>0</v>
      </c>
      <c r="AJ57" s="11"/>
      <c r="AK57" s="1"/>
    </row>
    <row r="58" spans="1:37" ht="51" outlineLevel="3" x14ac:dyDescent="0.25">
      <c r="A58" s="7" t="s">
        <v>103</v>
      </c>
      <c r="B58" s="9" t="s">
        <v>104</v>
      </c>
      <c r="C58" s="7" t="s">
        <v>103</v>
      </c>
      <c r="D58" s="7"/>
      <c r="E58" s="7"/>
      <c r="F58" s="9"/>
      <c r="G58" s="7"/>
      <c r="H58" s="7"/>
      <c r="I58" s="9"/>
      <c r="J58" s="7"/>
      <c r="K58" s="7"/>
      <c r="L58" s="7"/>
      <c r="M58" s="7"/>
      <c r="N58" s="7"/>
      <c r="O58" s="12">
        <v>0</v>
      </c>
      <c r="P58" s="12">
        <v>93744</v>
      </c>
      <c r="Q58" s="12">
        <v>0</v>
      </c>
      <c r="R58" s="12">
        <v>93744</v>
      </c>
      <c r="S58" s="12">
        <v>93744</v>
      </c>
      <c r="T58" s="12">
        <v>93744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36976.800000000003</v>
      </c>
      <c r="AA58" s="12">
        <v>59631.6</v>
      </c>
      <c r="AB58" s="12">
        <v>0</v>
      </c>
      <c r="AC58" s="12">
        <v>36976.800000000003</v>
      </c>
      <c r="AD58" s="12">
        <v>36976.800000000003</v>
      </c>
      <c r="AE58" s="12">
        <v>36976.800000000003</v>
      </c>
      <c r="AF58" s="11">
        <f t="shared" si="0"/>
        <v>0.63611111111111107</v>
      </c>
      <c r="AG58" s="12">
        <v>34112.400000000001</v>
      </c>
      <c r="AH58" s="13">
        <v>0.63611111111111107</v>
      </c>
      <c r="AI58" s="12">
        <v>0</v>
      </c>
      <c r="AJ58" s="13"/>
      <c r="AK58" s="1"/>
    </row>
    <row r="59" spans="1:37" ht="12.75" customHeight="1" x14ac:dyDescent="0.25">
      <c r="A59" s="38" t="s">
        <v>105</v>
      </c>
      <c r="B59" s="39"/>
      <c r="C59" s="39"/>
      <c r="D59" s="39"/>
      <c r="E59" s="39"/>
      <c r="F59" s="39"/>
      <c r="G59" s="39"/>
      <c r="H59" s="39"/>
      <c r="I59" s="14"/>
      <c r="J59" s="14"/>
      <c r="K59" s="14"/>
      <c r="L59" s="14"/>
      <c r="M59" s="14"/>
      <c r="N59" s="14"/>
      <c r="O59" s="15">
        <v>0</v>
      </c>
      <c r="P59" s="15">
        <v>19725725.91</v>
      </c>
      <c r="Q59" s="15">
        <v>1478977.6</v>
      </c>
      <c r="R59" s="15">
        <f>R9</f>
        <v>21167371.510000002</v>
      </c>
      <c r="S59" s="15">
        <v>21204703.510000002</v>
      </c>
      <c r="T59" s="15">
        <v>21204703.510000002</v>
      </c>
      <c r="U59" s="15">
        <v>0</v>
      </c>
      <c r="V59" s="15">
        <v>0</v>
      </c>
      <c r="W59" s="15">
        <v>0</v>
      </c>
      <c r="X59" s="15">
        <v>0</v>
      </c>
      <c r="Y59" s="15">
        <v>83794.990000000005</v>
      </c>
      <c r="Z59" s="15">
        <v>9626096.5899999999</v>
      </c>
      <c r="AA59" s="15">
        <f>AA9</f>
        <v>16023982.41</v>
      </c>
      <c r="AB59" s="15">
        <v>83794.990000000005</v>
      </c>
      <c r="AC59" s="15">
        <v>9626096.5899999999</v>
      </c>
      <c r="AD59" s="15">
        <v>9542301.5999999996</v>
      </c>
      <c r="AE59" s="15">
        <v>9542301.5999999996</v>
      </c>
      <c r="AF59" s="11">
        <f t="shared" si="0"/>
        <v>0.75701333074963351</v>
      </c>
      <c r="AG59" s="15">
        <v>8752852.5800000001</v>
      </c>
      <c r="AH59" s="16">
        <v>0.58722117591164569</v>
      </c>
      <c r="AI59" s="15">
        <v>0</v>
      </c>
      <c r="AJ59" s="16"/>
      <c r="AK59" s="1"/>
    </row>
    <row r="60" spans="1:37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 t="s">
        <v>1</v>
      </c>
      <c r="AF60" s="1"/>
      <c r="AG60" s="1"/>
      <c r="AH60" s="1"/>
      <c r="AI60" s="1"/>
      <c r="AJ60" s="1"/>
      <c r="AK60" s="1"/>
    </row>
    <row r="61" spans="1:37" x14ac:dyDescent="0.25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17"/>
      <c r="AD61" s="17"/>
      <c r="AE61" s="17"/>
      <c r="AF61" s="17"/>
      <c r="AG61" s="17"/>
      <c r="AH61" s="17"/>
      <c r="AI61" s="17"/>
      <c r="AJ61" s="17"/>
      <c r="AK61" s="1"/>
    </row>
  </sheetData>
  <mergeCells count="31">
    <mergeCell ref="A6:AJ6"/>
    <mergeCell ref="A61:AB61"/>
    <mergeCell ref="A59:H59"/>
    <mergeCell ref="F7:H7"/>
    <mergeCell ref="A7:A8"/>
    <mergeCell ref="B7:B8"/>
    <mergeCell ref="C7:C8"/>
    <mergeCell ref="D7:D8"/>
    <mergeCell ref="E7:E8"/>
    <mergeCell ref="I7:K7"/>
    <mergeCell ref="L7:L8"/>
    <mergeCell ref="M7:M8"/>
    <mergeCell ref="N7:N8"/>
    <mergeCell ref="O7:O8"/>
    <mergeCell ref="X7:X8"/>
    <mergeCell ref="AF7:AF8"/>
    <mergeCell ref="B4:AF5"/>
    <mergeCell ref="R1:AF2"/>
    <mergeCell ref="P7:P8"/>
    <mergeCell ref="Q7:Q8"/>
    <mergeCell ref="A3:AJ3"/>
    <mergeCell ref="Y7:AA7"/>
    <mergeCell ref="AB7:AD7"/>
    <mergeCell ref="AG7:AH7"/>
    <mergeCell ref="AI7:AJ7"/>
    <mergeCell ref="U7:U8"/>
    <mergeCell ref="T7:T8"/>
    <mergeCell ref="V7:V8"/>
    <mergeCell ref="W7:W8"/>
    <mergeCell ref="R7:R8"/>
    <mergeCell ref="S7:S8"/>
  </mergeCells>
  <pageMargins left="0.39374999999999999" right="0.39374999999999999" top="0.59027779999999996" bottom="0.59027779999999996" header="0.39374999999999999" footer="0.39374999999999999"/>
  <pageSetup paperSize="9"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1.07.2022&lt;/string&gt;&#10;  &lt;/DateInfo&gt;&#10;  &lt;Code&gt;SQUERY_INFO_ISP_INC&lt;/Code&gt;&#10;  &lt;ObjectCode&gt;SQUERY_INFO_ISP_INC&lt;/ObjectCode&gt;&#10;  &lt;DocName&gt;Аналитический отчет по исполнению доходов с произвольной группировкой&lt;/DocName&gt;&#10;  &lt;VariantName&gt;Вариант (новый от 28.10.2020 09:59:12)&lt;/VariantName&gt;&#10;  &lt;VariantLink&gt;59107592&lt;/VariantLink&gt;&#10;  &lt;ReportCode&gt;985C05272DED473294C0A42EDA8561&lt;/ReportCode&gt;&#10;  &lt;SvodReportLink xsi:nil=&quot;true&quot; /&gt;&#10;  &lt;ReportLink&gt;423008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81DDE7B-1EAD-4F6F-A527-C0DEBAD8B2D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DESKTOP-GFBOMVM\Пользователь</dc:creator>
  <cp:lastModifiedBy>Пользователь</cp:lastModifiedBy>
  <cp:lastPrinted>2023-03-17T11:11:13Z</cp:lastPrinted>
  <dcterms:created xsi:type="dcterms:W3CDTF">2022-08-09T11:37:45Z</dcterms:created>
  <dcterms:modified xsi:type="dcterms:W3CDTF">2023-03-17T11:11:16Z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доходов с произвольной группировкой</vt:lpwstr>
  </property>
  <property fmtid="{D5CDD505-2E9C-101B-9397-08002B2CF9AE}" pid="3" name="Название отчета">
    <vt:lpwstr>Вариант (новый от 28.10.2020 09_59_12)(44).xlsx</vt:lpwstr>
  </property>
  <property fmtid="{D5CDD505-2E9C-101B-9397-08002B2CF9AE}" pid="4" name="Версия клиента">
    <vt:lpwstr>21.2.17.2281 (.NET 4.0)</vt:lpwstr>
  </property>
  <property fmtid="{D5CDD505-2E9C-101B-9397-08002B2CF9AE}" pid="5" name="Версия базы">
    <vt:lpwstr>21.2.2622.322831466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bks_2022_mo</vt:lpwstr>
  </property>
  <property fmtid="{D5CDD505-2E9C-101B-9397-08002B2CF9AE}" pid="9" name="Пользователь">
    <vt:lpwstr>uлм001_1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не используется</vt:lpwstr>
  </property>
</Properties>
</file>